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5595" windowWidth="19260" windowHeight="5640"/>
  </bookViews>
  <sheets>
    <sheet name="Sample - pooled across cohorts" sheetId="1" r:id="rId1"/>
    <sheet name="Example" sheetId="3" r:id="rId2"/>
  </sheets>
  <definedNames>
    <definedName name="_xlnm.Print_Area" localSheetId="1">Example!$A$4:$X$25</definedName>
    <definedName name="_xlnm.Print_Area" localSheetId="0">'Sample - pooled across cohorts'!$A$4:$X$26</definedName>
    <definedName name="TitleRegion1.a4.v24.2">Example!$A$4</definedName>
    <definedName name="TitleRegion1.a4.v25.1">'Sample - pooled across cohorts'!$A$4</definedName>
  </definedNames>
  <calcPr calcId="152511"/>
</workbook>
</file>

<file path=xl/calcChain.xml><?xml version="1.0" encoding="utf-8"?>
<calcChain xmlns="http://schemas.openxmlformats.org/spreadsheetml/2006/main">
  <c r="T24" i="3" l="1"/>
  <c r="O24" i="3"/>
  <c r="L24" i="3"/>
  <c r="K24" i="3"/>
  <c r="T23" i="3"/>
  <c r="Q23" i="3"/>
  <c r="P23" i="3"/>
  <c r="O23" i="3"/>
  <c r="L23" i="3"/>
  <c r="K23" i="3"/>
  <c r="T22" i="3"/>
  <c r="O22" i="3"/>
  <c r="L22" i="3"/>
  <c r="K22" i="3"/>
  <c r="T21" i="3"/>
  <c r="Q21" i="3"/>
  <c r="P21" i="3"/>
  <c r="O21" i="3"/>
  <c r="L21" i="3"/>
  <c r="K21" i="3"/>
  <c r="T20" i="3"/>
  <c r="O20" i="3"/>
  <c r="L20" i="3"/>
  <c r="K20" i="3"/>
  <c r="T19" i="3"/>
  <c r="Q19" i="3"/>
  <c r="P19" i="3"/>
  <c r="O19" i="3"/>
  <c r="L19" i="3"/>
  <c r="K19" i="3"/>
  <c r="T18" i="3"/>
  <c r="O18" i="3"/>
  <c r="L18" i="3"/>
  <c r="K18" i="3"/>
  <c r="S18" i="3" s="1"/>
  <c r="T17" i="3"/>
  <c r="Q17" i="3"/>
  <c r="P17" i="3"/>
  <c r="O17" i="3"/>
  <c r="L17" i="3"/>
  <c r="K17" i="3"/>
  <c r="T16" i="3"/>
  <c r="Q16" i="3"/>
  <c r="P16" i="3"/>
  <c r="O16" i="3"/>
  <c r="L16" i="3"/>
  <c r="K16" i="3"/>
  <c r="O14" i="3"/>
  <c r="N14" i="3"/>
  <c r="M14" i="3"/>
  <c r="L14" i="3"/>
  <c r="O13" i="3"/>
  <c r="N13" i="3"/>
  <c r="M13" i="3"/>
  <c r="L13" i="3"/>
  <c r="O12" i="3"/>
  <c r="N12" i="3"/>
  <c r="M12" i="3"/>
  <c r="L12" i="3"/>
  <c r="O11" i="3"/>
  <c r="N11" i="3"/>
  <c r="M11" i="3"/>
  <c r="L11" i="3"/>
  <c r="O10" i="3"/>
  <c r="N10" i="3"/>
  <c r="M10" i="3"/>
  <c r="L10" i="3"/>
  <c r="Q9" i="3"/>
  <c r="P9" i="3"/>
  <c r="K9" i="3"/>
  <c r="I9" i="3"/>
  <c r="E9" i="3"/>
  <c r="T8" i="3"/>
  <c r="Q8" i="3"/>
  <c r="P8" i="3"/>
  <c r="R8" i="3" s="1"/>
  <c r="O8" i="3"/>
  <c r="L8" i="3"/>
  <c r="K8" i="3"/>
  <c r="T7" i="3"/>
  <c r="Q7" i="3"/>
  <c r="P7" i="3"/>
  <c r="O7" i="3"/>
  <c r="L7" i="3"/>
  <c r="K7" i="3"/>
  <c r="T6" i="3"/>
  <c r="O6" i="3"/>
  <c r="L6" i="3"/>
  <c r="K6" i="3"/>
  <c r="S20" i="3" l="1"/>
  <c r="U20" i="3" s="1"/>
  <c r="S6" i="3"/>
  <c r="U6" i="3" s="1"/>
  <c r="U18" i="3"/>
  <c r="L9" i="3"/>
  <c r="R7" i="3"/>
  <c r="S7" i="3" s="1"/>
  <c r="R23" i="3"/>
  <c r="S23" i="3" s="1"/>
  <c r="U23" i="3" s="1"/>
  <c r="S24" i="3"/>
  <c r="U24" i="3" s="1"/>
  <c r="S22" i="3"/>
  <c r="U22" i="3" s="1"/>
  <c r="K13" i="3"/>
  <c r="K14" i="3"/>
  <c r="R19" i="3"/>
  <c r="S19" i="3" s="1"/>
  <c r="U19" i="3" s="1"/>
  <c r="R17" i="3"/>
  <c r="S17" i="3" s="1"/>
  <c r="U17" i="3" s="1"/>
  <c r="R16" i="3"/>
  <c r="S16" i="3" s="1"/>
  <c r="U16" i="3" s="1"/>
  <c r="R21" i="3"/>
  <c r="S21" i="3" s="1"/>
  <c r="U21" i="3" s="1"/>
  <c r="O9" i="3"/>
  <c r="P10" i="3"/>
  <c r="P12" i="3"/>
  <c r="Q14" i="3"/>
  <c r="K10" i="3"/>
  <c r="Q11" i="3"/>
  <c r="P13" i="3"/>
  <c r="Q13" i="3"/>
  <c r="Q12" i="3"/>
  <c r="S8" i="3"/>
  <c r="U8" i="3" s="1"/>
  <c r="U7" i="3"/>
  <c r="Q10" i="3"/>
  <c r="P11" i="3"/>
  <c r="P14" i="3"/>
  <c r="I9" i="1"/>
  <c r="E9" i="1"/>
  <c r="U9" i="1" s="1"/>
  <c r="M11" i="1"/>
  <c r="N11" i="1"/>
  <c r="M12" i="1"/>
  <c r="N12" i="1"/>
  <c r="M13" i="1"/>
  <c r="N13" i="1"/>
  <c r="M14" i="1"/>
  <c r="N14" i="1"/>
  <c r="M15" i="1"/>
  <c r="N15" i="1"/>
  <c r="N10" i="1"/>
  <c r="M10" i="1"/>
  <c r="K11" i="3" l="1"/>
  <c r="K12" i="3"/>
  <c r="U9" i="3"/>
  <c r="T8" i="1"/>
  <c r="Q8" i="1"/>
  <c r="P8" i="1"/>
  <c r="O8" i="1"/>
  <c r="L8" i="1"/>
  <c r="K8" i="1"/>
  <c r="R8" i="1" l="1"/>
  <c r="S8" i="1" s="1"/>
  <c r="U8" i="1" s="1"/>
  <c r="P20" i="1"/>
  <c r="T6" i="1"/>
  <c r="T7" i="1"/>
  <c r="T25" i="1"/>
  <c r="T24" i="1"/>
  <c r="T23" i="1"/>
  <c r="T22" i="1"/>
  <c r="T21" i="1"/>
  <c r="T20" i="1"/>
  <c r="T19" i="1"/>
  <c r="T18" i="1"/>
  <c r="T17" i="1"/>
  <c r="P9" i="1"/>
  <c r="O7" i="1"/>
  <c r="O9" i="1"/>
  <c r="O10" i="1"/>
  <c r="O11" i="1"/>
  <c r="O12" i="1"/>
  <c r="O13" i="1"/>
  <c r="O14" i="1"/>
  <c r="O15" i="1"/>
  <c r="O17" i="1"/>
  <c r="O18" i="1"/>
  <c r="O19" i="1"/>
  <c r="O20" i="1"/>
  <c r="O21" i="1"/>
  <c r="O22" i="1"/>
  <c r="O23" i="1"/>
  <c r="O24" i="1"/>
  <c r="O25" i="1"/>
  <c r="O6" i="1"/>
  <c r="Q9" i="1"/>
  <c r="Q24" i="1"/>
  <c r="P24" i="1"/>
  <c r="Q22" i="1"/>
  <c r="P22" i="1"/>
  <c r="Q20" i="1"/>
  <c r="R20" i="1" s="1"/>
  <c r="Q18" i="1"/>
  <c r="P18" i="1"/>
  <c r="Q17" i="1"/>
  <c r="P17" i="1"/>
  <c r="Q7" i="1"/>
  <c r="P7" i="1"/>
  <c r="G14" i="1" l="1"/>
  <c r="G15" i="1"/>
  <c r="G12" i="1"/>
  <c r="G13" i="1"/>
  <c r="G10" i="1"/>
  <c r="G11" i="1"/>
  <c r="C14" i="1"/>
  <c r="C15" i="1"/>
  <c r="C12" i="1"/>
  <c r="C13" i="1"/>
  <c r="C11" i="1"/>
  <c r="C10" i="1"/>
  <c r="R22" i="1"/>
  <c r="R24" i="1"/>
  <c r="R18" i="1"/>
  <c r="R17" i="1"/>
  <c r="R7" i="1"/>
  <c r="Q15" i="1"/>
  <c r="P15" i="1"/>
  <c r="Q10" i="1"/>
  <c r="P11" i="1"/>
  <c r="P12" i="1"/>
  <c r="P13" i="1"/>
  <c r="P14" i="1"/>
  <c r="P10" i="1"/>
  <c r="Q11" i="1"/>
  <c r="Q12" i="1"/>
  <c r="Q13" i="1"/>
  <c r="Q14" i="1"/>
  <c r="L25" i="1" l="1"/>
  <c r="K25" i="1"/>
  <c r="L24" i="1"/>
  <c r="K24" i="1"/>
  <c r="S24" i="1" s="1"/>
  <c r="U24" i="1" s="1"/>
  <c r="L23" i="1"/>
  <c r="K23" i="1"/>
  <c r="L21" i="1"/>
  <c r="K21" i="1"/>
  <c r="L19" i="1"/>
  <c r="K19" i="1"/>
  <c r="L18" i="1"/>
  <c r="K18" i="1"/>
  <c r="S18" i="1" s="1"/>
  <c r="U18" i="1" s="1"/>
  <c r="L22" i="1"/>
  <c r="K22" i="1"/>
  <c r="S22" i="1" s="1"/>
  <c r="U22" i="1" s="1"/>
  <c r="L20" i="1"/>
  <c r="K20" i="1"/>
  <c r="S20" i="1" s="1"/>
  <c r="U20" i="1" s="1"/>
  <c r="L17" i="1"/>
  <c r="K17" i="1"/>
  <c r="S17" i="1" s="1"/>
  <c r="U17" i="1" s="1"/>
  <c r="L15" i="1"/>
  <c r="K15" i="1"/>
  <c r="L14" i="1"/>
  <c r="K14" i="1"/>
  <c r="L13" i="1"/>
  <c r="K13" i="1"/>
  <c r="L12" i="1"/>
  <c r="K12" i="1"/>
  <c r="L11" i="1"/>
  <c r="K11" i="1"/>
  <c r="L10" i="1"/>
  <c r="K10" i="1"/>
  <c r="L9" i="1"/>
  <c r="K9" i="1"/>
  <c r="L7" i="1"/>
  <c r="K7" i="1"/>
  <c r="L6" i="1"/>
  <c r="K6" i="1"/>
  <c r="S23" i="1" l="1"/>
  <c r="U23" i="1" s="1"/>
  <c r="S25" i="1"/>
  <c r="U25" i="1" s="1"/>
  <c r="S6" i="1"/>
  <c r="U6" i="1" s="1"/>
  <c r="S21" i="1"/>
  <c r="U21" i="1" s="1"/>
  <c r="S19" i="1"/>
  <c r="U19" i="1" s="1"/>
  <c r="S7" i="1"/>
  <c r="U7" i="1" s="1"/>
</calcChain>
</file>

<file path=xl/sharedStrings.xml><?xml version="1.0" encoding="utf-8"?>
<sst xmlns="http://schemas.openxmlformats.org/spreadsheetml/2006/main" count="100" uniqueCount="48">
  <si>
    <t>Age (in years)</t>
  </si>
  <si>
    <t>Female (%)</t>
  </si>
  <si>
    <t>Demographic characteristics</t>
  </si>
  <si>
    <t>Ever had sexual intercourse (%)</t>
  </si>
  <si>
    <t>Characteristics at BASELINE</t>
  </si>
  <si>
    <t>Mean Difference</t>
  </si>
  <si>
    <t>Pooled Standard Deviation</t>
  </si>
  <si>
    <t>American Indian or Alaska Native</t>
  </si>
  <si>
    <t>Asian</t>
  </si>
  <si>
    <t>Black</t>
  </si>
  <si>
    <t>Native Hawaiian or Other Pacific Islander</t>
  </si>
  <si>
    <t>White</t>
  </si>
  <si>
    <t>Two or more races</t>
  </si>
  <si>
    <t>Number of times (mean)</t>
  </si>
  <si>
    <t>X1</t>
  </si>
  <si>
    <t>X2</t>
  </si>
  <si>
    <t>P</t>
  </si>
  <si>
    <t>Total Sample</t>
  </si>
  <si>
    <t>Observed Sample (T)</t>
  </si>
  <si>
    <t>Observed Sample (C)</t>
  </si>
  <si>
    <t>Hispanic (%)</t>
  </si>
  <si>
    <r>
      <t>Race (% and counts)</t>
    </r>
    <r>
      <rPr>
        <vertAlign val="superscript"/>
        <sz val="10"/>
        <color theme="1"/>
        <rFont val="Calibri"/>
        <family val="2"/>
        <scheme val="minor"/>
      </rPr>
      <t>1</t>
    </r>
  </si>
  <si>
    <t>Sample with baseline data</t>
  </si>
  <si>
    <t>Note: We did not have any students who indicated that they were Native Hawaiian, and deleted that row as per the instructions.</t>
  </si>
  <si>
    <t>Sample with first follow-up data</t>
  </si>
  <si>
    <t>Sample with second follow-up data</t>
  </si>
  <si>
    <t>Please indicate the sample for which you are assessing baseline equivalence:</t>
  </si>
  <si>
    <r>
      <t>OAH behavioral performance measures</t>
    </r>
    <r>
      <rPr>
        <u/>
        <vertAlign val="superscript"/>
        <sz val="10"/>
        <color theme="1"/>
        <rFont val="Calibri"/>
        <family val="2"/>
        <scheme val="minor"/>
      </rPr>
      <t>2</t>
    </r>
  </si>
  <si>
    <r>
      <t>Gotten someone pregnant or been pregnant (%)</t>
    </r>
    <r>
      <rPr>
        <vertAlign val="superscript"/>
        <sz val="10"/>
        <color theme="1"/>
        <rFont val="Calibri"/>
        <family val="2"/>
        <scheme val="minor"/>
      </rPr>
      <t>3</t>
    </r>
  </si>
  <si>
    <r>
      <t>Sexual intercourse in prior 3 months (%)</t>
    </r>
    <r>
      <rPr>
        <vertAlign val="superscript"/>
        <sz val="10"/>
        <color theme="1"/>
        <rFont val="Calibri"/>
        <family val="2"/>
        <scheme val="minor"/>
      </rPr>
      <t>3</t>
    </r>
  </si>
  <si>
    <r>
      <t>Sexual intercourse in prior 3 months without using condom (%)</t>
    </r>
    <r>
      <rPr>
        <vertAlign val="superscript"/>
        <sz val="10"/>
        <color theme="1"/>
        <rFont val="Calibri"/>
        <family val="2"/>
        <scheme val="minor"/>
      </rPr>
      <t>4</t>
    </r>
    <r>
      <rPr>
        <sz val="10"/>
        <color theme="1"/>
        <rFont val="Calibri"/>
        <family val="2"/>
        <scheme val="minor"/>
      </rPr>
      <t xml:space="preserve"> 
</t>
    </r>
  </si>
  <si>
    <r>
      <t>Sexual intercourse in prior 3 months without using effective contraception (%)</t>
    </r>
    <r>
      <rPr>
        <vertAlign val="superscript"/>
        <sz val="10"/>
        <color theme="1"/>
        <rFont val="Calibri"/>
        <family val="2"/>
        <scheme val="minor"/>
      </rPr>
      <t>4</t>
    </r>
    <r>
      <rPr>
        <sz val="10"/>
        <color theme="1"/>
        <rFont val="Calibri"/>
        <family val="2"/>
        <scheme val="minor"/>
      </rPr>
      <t xml:space="preserve"> 
</t>
    </r>
  </si>
  <si>
    <t xml:space="preserve">Notes: Please enter data in the yellow highlighted cells only.  Please convert all yes/no responses to yes = one and no = zero in your datafile. All binary outcomes should be entered as decimals in the spreadsheet (e.g. 45% should be entered as 0.45). For all "number of times measures," impute cases that skipped out because they had not had sex/gotten someone pregnant/etc to zero in the numerator so that the measure represents the full sample.  </t>
  </si>
  <si>
    <r>
      <t xml:space="preserve">1 </t>
    </r>
    <r>
      <rPr>
        <sz val="10"/>
        <color rgb="FF000000"/>
        <rFont val="Calibri"/>
        <family val="2"/>
      </rPr>
      <t>Please construct a race variable in the manner you plan to use in your analysis. The percentages should sum to 100 percent. A chi-sq statistic is calculated for this variable (provided there are no rows with zero totals). If you construct a categorical variable with fewer categories than in the template, you should then re-label the categories in the excel file to line up with your analyses. If you construct a binary variable (for example white/non-white), you should copy a row using a formula testing the significance of a proportion (such as female or Hispanic) into the worksheet and appropriately label this new row.</t>
    </r>
  </si>
  <si>
    <r>
      <rPr>
        <vertAlign val="superscript"/>
        <sz val="10"/>
        <color rgb="FF000000"/>
        <rFont val="Calibri"/>
        <family val="2"/>
      </rPr>
      <t>2</t>
    </r>
    <r>
      <rPr>
        <sz val="10"/>
        <color rgb="FF000000"/>
        <rFont val="Calibri"/>
        <family val="2"/>
      </rPr>
      <t xml:space="preserve"> For tables reporting baseline equivalence of each follow-up analytic sample, only report on the behavioral measures that you plan to analyze in your final reporting for that specific data collection time period. You can delete the rows for measures not being analyzed for that follow-up time period.</t>
    </r>
  </si>
  <si>
    <r>
      <t>3</t>
    </r>
    <r>
      <rPr>
        <sz val="10"/>
        <color rgb="FF000000"/>
        <rFont val="Calibri"/>
        <family val="2"/>
      </rPr>
      <t xml:space="preserve"> Impute those who have never had sex as zeroes in numerator.</t>
    </r>
  </si>
  <si>
    <r>
      <t xml:space="preserve">4 </t>
    </r>
    <r>
      <rPr>
        <sz val="10"/>
        <color rgb="FF000000"/>
        <rFont val="Calibri"/>
        <family val="2"/>
      </rPr>
      <t>Impute those who did not have ever or did not have sex in prior 3 months as zeroes in numerator.</t>
    </r>
  </si>
  <si>
    <t>End of worksheet.</t>
  </si>
  <si>
    <t>Treatment Group: Percentage or Unadjusted Mean</t>
  </si>
  <si>
    <t>Treatment Group: Standard Deviation 
(for continuous variables)</t>
  </si>
  <si>
    <t>Treatment Group: Sample Size</t>
  </si>
  <si>
    <t>Comparison Group: Percentage or Unadjusted Mean</t>
  </si>
  <si>
    <t>Comparison Group: Standard Deviation 
(for continuous variables)</t>
  </si>
  <si>
    <t>Comparison Group: Sample Size</t>
  </si>
  <si>
    <r>
      <t xml:space="preserve">Group Differences: p-value adjusted for clustering at level of random assignment, if applicable </t>
    </r>
    <r>
      <rPr>
        <i/>
        <sz val="10"/>
        <color theme="1"/>
        <rFont val="Calibri"/>
        <family val="2"/>
        <scheme val="minor"/>
      </rPr>
      <t>(calculated by the evaluator)</t>
    </r>
  </si>
  <si>
    <r>
      <t xml:space="preserve">Group Differences: t-statistic  </t>
    </r>
    <r>
      <rPr>
        <i/>
        <sz val="10"/>
        <color theme="0"/>
        <rFont val="Calibri"/>
        <family val="2"/>
        <scheme val="minor"/>
      </rPr>
      <t>(calculated by the worksheet)</t>
    </r>
  </si>
  <si>
    <r>
      <t>Group Differences: df (</t>
    </r>
    <r>
      <rPr>
        <i/>
        <sz val="10"/>
        <color theme="0"/>
        <rFont val="Calibri"/>
        <family val="2"/>
        <scheme val="minor"/>
      </rPr>
      <t>calculated by the worksheet)</t>
    </r>
  </si>
  <si>
    <r>
      <t xml:space="preserve">Group Differences: p-value </t>
    </r>
    <r>
      <rPr>
        <i/>
        <sz val="10"/>
        <color theme="0"/>
        <rFont val="Calibri"/>
        <family val="2"/>
        <scheme val="minor"/>
      </rPr>
      <t>(calculated by the worksheet)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</si>
</sst>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2" x14ac:knownFonts="1">
    <font>
      <sz val="11"/>
      <color theme="1"/>
      <name val="Calibri"/>
      <family val="2"/>
      <scheme val="minor"/>
    </font>
    <font>
      <sz val="10"/>
      <color theme="1"/>
      <name val="Calibri"/>
      <family val="2"/>
      <scheme val="minor"/>
    </font>
    <font>
      <u/>
      <sz val="10"/>
      <color theme="1"/>
      <name val="Calibri"/>
      <family val="2"/>
      <scheme val="minor"/>
    </font>
    <font>
      <vertAlign val="superscript"/>
      <sz val="10"/>
      <color theme="1"/>
      <name val="Calibri"/>
      <family val="2"/>
      <scheme val="minor"/>
    </font>
    <font>
      <vertAlign val="superscript"/>
      <sz val="10"/>
      <color rgb="FF000000"/>
      <name val="Calibri"/>
      <family val="2"/>
    </font>
    <font>
      <sz val="10"/>
      <color rgb="FF000000"/>
      <name val="Calibri"/>
      <family val="2"/>
    </font>
    <font>
      <i/>
      <sz val="10"/>
      <color theme="1"/>
      <name val="Calibri"/>
      <family val="2"/>
      <scheme val="minor"/>
    </font>
    <font>
      <b/>
      <sz val="10"/>
      <color theme="1"/>
      <name val="Calibri"/>
      <family val="2"/>
      <scheme val="minor"/>
    </font>
    <font>
      <b/>
      <i/>
      <sz val="10"/>
      <color theme="1"/>
      <name val="Calibri"/>
      <family val="2"/>
      <scheme val="minor"/>
    </font>
    <font>
      <u/>
      <vertAlign val="superscript"/>
      <sz val="10"/>
      <color theme="1"/>
      <name val="Calibri"/>
      <family val="2"/>
      <scheme val="minor"/>
    </font>
    <font>
      <sz val="10"/>
      <color theme="0"/>
      <name val="Calibri"/>
      <family val="2"/>
      <scheme val="minor"/>
    </font>
    <font>
      <i/>
      <sz val="10"/>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707070"/>
        <bgColor indexed="64"/>
      </patternFill>
    </fill>
  </fills>
  <borders count="9">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65">
    <xf numFmtId="0" fontId="0" fillId="0" borderId="0" xfId="0"/>
    <xf numFmtId="0" fontId="1" fillId="0" borderId="0" xfId="0" applyFont="1"/>
    <xf numFmtId="0" fontId="1" fillId="0" borderId="1" xfId="0" applyFont="1" applyBorder="1"/>
    <xf numFmtId="0" fontId="1" fillId="0" borderId="1" xfId="0" applyFont="1" applyBorder="1" applyAlignment="1">
      <alignment horizontal="right" wrapText="1"/>
    </xf>
    <xf numFmtId="0" fontId="1" fillId="0" borderId="0" xfId="0" applyFont="1" applyAlignment="1">
      <alignment wrapText="1"/>
    </xf>
    <xf numFmtId="164" fontId="1" fillId="0" borderId="0" xfId="0" applyNumberFormat="1" applyFont="1"/>
    <xf numFmtId="0" fontId="1" fillId="0" borderId="0" xfId="0" applyFont="1" applyFill="1" applyAlignment="1">
      <alignment horizontal="right" wrapText="1"/>
    </xf>
    <xf numFmtId="0" fontId="1" fillId="0" borderId="0" xfId="0" applyFont="1" applyAlignment="1">
      <alignment horizontal="right"/>
    </xf>
    <xf numFmtId="0" fontId="1" fillId="0" borderId="0" xfId="0" applyFont="1" applyAlignment="1">
      <alignment horizontal="right" wrapText="1"/>
    </xf>
    <xf numFmtId="0" fontId="7" fillId="0" borderId="0" xfId="0" applyFont="1" applyAlignment="1">
      <alignment horizontal="right" wrapText="1"/>
    </xf>
    <xf numFmtId="0" fontId="1" fillId="0" borderId="1" xfId="0" applyFont="1" applyBorder="1" applyAlignment="1">
      <alignment horizontal="right"/>
    </xf>
    <xf numFmtId="0" fontId="6" fillId="0" borderId="0" xfId="0" applyFont="1"/>
    <xf numFmtId="164" fontId="6" fillId="0" borderId="0" xfId="0" applyNumberFormat="1" applyFont="1"/>
    <xf numFmtId="0" fontId="1" fillId="2" borderId="3" xfId="0" applyFont="1" applyFill="1" applyBorder="1" applyAlignment="1">
      <alignment horizontal="right" wrapText="1"/>
    </xf>
    <xf numFmtId="0" fontId="1" fillId="2" borderId="3" xfId="0" applyFont="1" applyFill="1" applyBorder="1" applyAlignment="1">
      <alignment horizontal="right"/>
    </xf>
    <xf numFmtId="2" fontId="1" fillId="2" borderId="3" xfId="0" applyNumberFormat="1" applyFont="1" applyFill="1" applyBorder="1" applyAlignment="1">
      <alignment horizontal="right" wrapText="1"/>
    </xf>
    <xf numFmtId="2" fontId="1" fillId="2" borderId="3" xfId="0" applyNumberFormat="1" applyFont="1" applyFill="1" applyBorder="1" applyAlignment="1">
      <alignment horizontal="right"/>
    </xf>
    <xf numFmtId="165" fontId="1" fillId="0" borderId="0" xfId="0" applyNumberFormat="1" applyFont="1"/>
    <xf numFmtId="0" fontId="1" fillId="2" borderId="5" xfId="0" applyFont="1" applyFill="1" applyBorder="1" applyAlignment="1">
      <alignment horizontal="right" wrapText="1"/>
    </xf>
    <xf numFmtId="0" fontId="1" fillId="2" borderId="5" xfId="0" applyFont="1" applyFill="1" applyBorder="1" applyAlignment="1">
      <alignment horizontal="right"/>
    </xf>
    <xf numFmtId="0" fontId="8" fillId="0" borderId="0" xfId="0" applyFont="1" applyAlignment="1">
      <alignment horizontal="left"/>
    </xf>
    <xf numFmtId="0" fontId="1" fillId="0" borderId="0" xfId="0" applyFont="1" applyAlignment="1">
      <alignment horizontal="left"/>
    </xf>
    <xf numFmtId="165" fontId="6" fillId="0" borderId="0" xfId="0" applyNumberFormat="1" applyFont="1" applyAlignment="1">
      <alignment horizontal="left"/>
    </xf>
    <xf numFmtId="0" fontId="1" fillId="0" borderId="8" xfId="0" applyFont="1" applyBorder="1" applyAlignment="1">
      <alignment horizontal="right" wrapText="1"/>
    </xf>
    <xf numFmtId="0" fontId="1" fillId="0" borderId="0" xfId="0" applyFont="1"/>
    <xf numFmtId="0" fontId="6" fillId="0" borderId="0" xfId="0" applyFont="1"/>
    <xf numFmtId="0" fontId="8" fillId="0" borderId="0" xfId="0" applyFont="1" applyAlignment="1">
      <alignment horizontal="left"/>
    </xf>
    <xf numFmtId="165" fontId="10" fillId="3" borderId="8" xfId="0" applyNumberFormat="1" applyFont="1" applyFill="1" applyBorder="1" applyAlignment="1">
      <alignment horizontal="right" wrapText="1"/>
    </xf>
    <xf numFmtId="0" fontId="10" fillId="3" borderId="8" xfId="0" applyFont="1" applyFill="1" applyBorder="1" applyAlignment="1">
      <alignment horizontal="right" wrapText="1"/>
    </xf>
    <xf numFmtId="164" fontId="10" fillId="3" borderId="8" xfId="0" applyNumberFormat="1" applyFont="1" applyFill="1" applyBorder="1" applyAlignment="1">
      <alignment horizontal="right" wrapText="1"/>
    </xf>
    <xf numFmtId="0" fontId="1" fillId="3" borderId="0" xfId="0" applyFont="1" applyFill="1" applyAlignment="1">
      <alignment horizontal="right" wrapText="1"/>
    </xf>
    <xf numFmtId="165" fontId="1" fillId="3" borderId="4" xfId="0" applyNumberFormat="1" applyFont="1" applyFill="1" applyBorder="1" applyAlignment="1">
      <alignment horizontal="right" wrapText="1"/>
    </xf>
    <xf numFmtId="0" fontId="1" fillId="3" borderId="4" xfId="0" applyFont="1" applyFill="1" applyBorder="1" applyAlignment="1">
      <alignment horizontal="right" wrapText="1"/>
    </xf>
    <xf numFmtId="164" fontId="1" fillId="3" borderId="4" xfId="0" applyNumberFormat="1" applyFont="1" applyFill="1" applyBorder="1" applyAlignment="1">
      <alignment horizontal="right" wrapText="1"/>
    </xf>
    <xf numFmtId="165" fontId="10" fillId="3" borderId="0" xfId="0" applyNumberFormat="1" applyFont="1" applyFill="1" applyAlignment="1">
      <alignment horizontal="right" wrapText="1"/>
    </xf>
    <xf numFmtId="0" fontId="10" fillId="3" borderId="0" xfId="0" applyFont="1" applyFill="1" applyAlignment="1">
      <alignment horizontal="right" wrapText="1"/>
    </xf>
    <xf numFmtId="164" fontId="10" fillId="3" borderId="0" xfId="0" applyNumberFormat="1" applyFont="1" applyFill="1" applyAlignment="1">
      <alignment horizontal="right" wrapText="1"/>
    </xf>
    <xf numFmtId="165" fontId="10" fillId="3" borderId="4" xfId="0" applyNumberFormat="1" applyFont="1" applyFill="1" applyBorder="1" applyAlignment="1">
      <alignment horizontal="right" wrapText="1"/>
    </xf>
    <xf numFmtId="0" fontId="10" fillId="3" borderId="4" xfId="0" applyFont="1" applyFill="1" applyBorder="1" applyAlignment="1">
      <alignment horizontal="right" wrapText="1"/>
    </xf>
    <xf numFmtId="165" fontId="10" fillId="3" borderId="1" xfId="0" applyNumberFormat="1" applyFont="1" applyFill="1" applyBorder="1" applyAlignment="1">
      <alignment horizontal="right" wrapText="1"/>
    </xf>
    <xf numFmtId="0" fontId="10" fillId="3" borderId="1" xfId="0" applyFont="1" applyFill="1" applyBorder="1" applyAlignment="1">
      <alignment horizontal="right" wrapText="1"/>
    </xf>
    <xf numFmtId="164" fontId="10" fillId="3" borderId="1" xfId="0" applyNumberFormat="1" applyFont="1" applyFill="1" applyBorder="1" applyAlignment="1">
      <alignment horizontal="right" wrapText="1"/>
    </xf>
    <xf numFmtId="0" fontId="10" fillId="3" borderId="3" xfId="0" applyFont="1" applyFill="1" applyBorder="1" applyAlignment="1">
      <alignment horizontal="right" wrapText="1"/>
    </xf>
    <xf numFmtId="0" fontId="6" fillId="0" borderId="0" xfId="0" applyFont="1"/>
    <xf numFmtId="0" fontId="1" fillId="0" borderId="0" xfId="0" applyFont="1"/>
    <xf numFmtId="0" fontId="8" fillId="0" borderId="0" xfId="0" applyFont="1" applyAlignment="1">
      <alignment horizontal="left"/>
    </xf>
    <xf numFmtId="0" fontId="4" fillId="0" borderId="0" xfId="0" applyFont="1" applyAlignment="1">
      <alignment horizontal="left"/>
    </xf>
    <xf numFmtId="0" fontId="2" fillId="0" borderId="2" xfId="0" applyFont="1" applyBorder="1" applyAlignment="1">
      <alignment horizontal="left"/>
    </xf>
    <xf numFmtId="0" fontId="2" fillId="0" borderId="0" xfId="0" applyFont="1" applyAlignment="1">
      <alignment horizontal="left"/>
    </xf>
    <xf numFmtId="0" fontId="1" fillId="0" borderId="0" xfId="0" applyFont="1" applyAlignment="1">
      <alignment horizontal="left" wrapText="1"/>
    </xf>
    <xf numFmtId="0" fontId="1" fillId="0" borderId="8" xfId="0" applyFont="1" applyBorder="1"/>
    <xf numFmtId="0" fontId="1" fillId="0" borderId="6" xfId="0" applyFont="1" applyBorder="1"/>
    <xf numFmtId="0" fontId="1" fillId="0" borderId="0" xfId="0" applyFont="1" applyAlignment="1">
      <alignment horizontal="left" wrapText="1" indent="2"/>
    </xf>
    <xf numFmtId="0" fontId="1" fillId="0" borderId="6" xfId="0" applyFont="1" applyBorder="1" applyAlignment="1">
      <alignment horizontal="left" wrapText="1" indent="2"/>
    </xf>
    <xf numFmtId="0" fontId="10" fillId="0" borderId="0" xfId="0" applyFont="1"/>
    <xf numFmtId="0" fontId="4" fillId="0" borderId="0" xfId="0" applyFont="1" applyBorder="1" applyAlignment="1">
      <alignment horizontal="left" wrapText="1"/>
    </xf>
    <xf numFmtId="0" fontId="5" fillId="0" borderId="0" xfId="0" applyFont="1" applyAlignment="1">
      <alignment horizontal="left" wrapText="1"/>
    </xf>
    <xf numFmtId="0" fontId="4" fillId="0" borderId="0" xfId="0" applyFont="1" applyAlignment="1">
      <alignment horizontal="left" wrapText="1"/>
    </xf>
    <xf numFmtId="0" fontId="1" fillId="0" borderId="2" xfId="0" applyFont="1" applyBorder="1" applyAlignment="1">
      <alignment wrapText="1"/>
    </xf>
    <xf numFmtId="0" fontId="1" fillId="0" borderId="0" xfId="0" applyFont="1" applyAlignment="1">
      <alignment horizontal="left" vertical="top" wrapText="1"/>
    </xf>
    <xf numFmtId="0" fontId="1" fillId="0" borderId="0" xfId="0" applyFont="1" applyAlignment="1">
      <alignment horizontal="left" indent="2"/>
    </xf>
    <xf numFmtId="0" fontId="1" fillId="0" borderId="6" xfId="0" applyFont="1" applyBorder="1" applyAlignment="1">
      <alignment horizontal="left" indent="2"/>
    </xf>
    <xf numFmtId="0" fontId="1" fillId="0" borderId="1" xfId="0" applyFont="1" applyBorder="1" applyAlignment="1">
      <alignment horizontal="left" indent="2"/>
    </xf>
    <xf numFmtId="0" fontId="1" fillId="0" borderId="7" xfId="0" applyFont="1" applyBorder="1" applyAlignment="1">
      <alignment horizontal="left" indent="2"/>
    </xf>
    <xf numFmtId="0" fontId="1" fillId="0" borderId="0" xfId="0" applyFont="1" applyAlignment="1">
      <alignment wrapText="1"/>
    </xf>
  </cellXfs>
  <cellStyles count="1">
    <cellStyle name="Normal" xfId="0" builtinId="0"/>
  </cellStyles>
  <dxfs count="0"/>
  <tableStyles count="0" defaultTableStyle="TableStyleMedium9" defaultPivotStyle="PivotStyleLight16"/>
  <colors>
    <mruColors>
      <color rgb="FF707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zoomScaleNormal="100" workbookViewId="0">
      <selection sqref="A1:G1"/>
    </sheetView>
  </sheetViews>
  <sheetFormatPr defaultColWidth="9.140625" defaultRowHeight="12.75" x14ac:dyDescent="0.2"/>
  <cols>
    <col min="1" max="1" width="2.140625" style="1" customWidth="1"/>
    <col min="2" max="2" width="22.140625" style="1" customWidth="1"/>
    <col min="3" max="3" width="10" style="4" bestFit="1" customWidth="1"/>
    <col min="4" max="4" width="9.85546875" style="4" customWidth="1"/>
    <col min="5" max="5" width="6.7109375" style="4" bestFit="1" customWidth="1"/>
    <col min="6" max="6" width="1.42578125" style="4" customWidth="1"/>
    <col min="7" max="7" width="10.42578125" style="1" customWidth="1"/>
    <col min="8" max="8" width="10.7109375" style="1" customWidth="1"/>
    <col min="9" max="9" width="6.7109375" style="1" bestFit="1" customWidth="1"/>
    <col min="10" max="10" width="1.42578125" style="1" customWidth="1"/>
    <col min="11" max="11" width="10" style="1" hidden="1" customWidth="1"/>
    <col min="12" max="15" width="9.28515625" style="1" hidden="1" customWidth="1"/>
    <col min="16" max="16" width="5" style="1" hidden="1" customWidth="1"/>
    <col min="17" max="17" width="5.140625" style="1" hidden="1" customWidth="1"/>
    <col min="18" max="18" width="5" style="1" hidden="1" customWidth="1"/>
    <col min="19" max="19" width="10" style="17" customWidth="1"/>
    <col min="20" max="20" width="10" style="1" customWidth="1"/>
    <col min="21" max="21" width="10.28515625" style="5" customWidth="1"/>
    <col min="22" max="22" width="15.28515625" style="1" customWidth="1"/>
    <col min="23" max="23" width="14.85546875" style="1" customWidth="1"/>
    <col min="24" max="24" width="15.7109375" style="1" customWidth="1"/>
    <col min="25" max="16384" width="9.140625" style="1"/>
  </cols>
  <sheetData>
    <row r="1" spans="1:22" ht="13.9" x14ac:dyDescent="0.3">
      <c r="A1" s="43" t="s">
        <v>26</v>
      </c>
      <c r="B1" s="43"/>
      <c r="C1" s="43"/>
      <c r="D1" s="43"/>
      <c r="E1" s="43"/>
      <c r="F1" s="43"/>
      <c r="G1" s="43"/>
      <c r="H1" s="45" t="s">
        <v>22</v>
      </c>
      <c r="I1" s="45"/>
      <c r="J1" s="45"/>
      <c r="K1" s="45"/>
      <c r="L1" s="45"/>
      <c r="M1" s="45"/>
      <c r="N1" s="45"/>
      <c r="O1" s="45"/>
      <c r="P1" s="45"/>
      <c r="Q1" s="45"/>
      <c r="R1" s="45"/>
      <c r="S1" s="45"/>
      <c r="T1" s="11"/>
      <c r="U1" s="12"/>
    </row>
    <row r="2" spans="1:22" ht="13.9" x14ac:dyDescent="0.3">
      <c r="A2" s="44"/>
      <c r="B2" s="44"/>
      <c r="H2" s="20" t="s">
        <v>24</v>
      </c>
      <c r="I2" s="21"/>
      <c r="J2" s="21"/>
      <c r="K2" s="21"/>
      <c r="L2" s="21"/>
      <c r="M2" s="21"/>
      <c r="N2" s="21"/>
      <c r="O2" s="21"/>
      <c r="P2" s="21"/>
      <c r="Q2" s="21"/>
      <c r="R2" s="21"/>
      <c r="S2" s="22"/>
    </row>
    <row r="3" spans="1:22" ht="14.45" thickBot="1" x14ac:dyDescent="0.35">
      <c r="A3" s="44"/>
      <c r="B3" s="44"/>
      <c r="H3" s="20" t="s">
        <v>25</v>
      </c>
      <c r="I3" s="21"/>
      <c r="J3" s="21"/>
      <c r="K3" s="21"/>
      <c r="L3" s="21"/>
      <c r="M3" s="21"/>
      <c r="N3" s="21"/>
      <c r="O3" s="21"/>
      <c r="P3" s="21"/>
      <c r="Q3" s="21"/>
      <c r="R3" s="21"/>
      <c r="S3" s="22"/>
    </row>
    <row r="4" spans="1:22" ht="114" customHeight="1" thickBot="1" x14ac:dyDescent="0.35">
      <c r="A4" s="50" t="s">
        <v>4</v>
      </c>
      <c r="B4" s="50"/>
      <c r="C4" s="23" t="s">
        <v>38</v>
      </c>
      <c r="D4" s="23" t="s">
        <v>39</v>
      </c>
      <c r="E4" s="23" t="s">
        <v>40</v>
      </c>
      <c r="F4" s="23"/>
      <c r="G4" s="23" t="s">
        <v>41</v>
      </c>
      <c r="H4" s="23" t="s">
        <v>42</v>
      </c>
      <c r="I4" s="23" t="s">
        <v>43</v>
      </c>
      <c r="J4" s="23"/>
      <c r="K4" s="23" t="s">
        <v>5</v>
      </c>
      <c r="L4" s="23" t="s">
        <v>6</v>
      </c>
      <c r="M4" s="23" t="s">
        <v>18</v>
      </c>
      <c r="N4" s="23" t="s">
        <v>19</v>
      </c>
      <c r="O4" s="23" t="s">
        <v>17</v>
      </c>
      <c r="P4" s="23" t="s">
        <v>14</v>
      </c>
      <c r="Q4" s="23" t="s">
        <v>15</v>
      </c>
      <c r="R4" s="23" t="s">
        <v>16</v>
      </c>
      <c r="S4" s="27" t="s">
        <v>45</v>
      </c>
      <c r="T4" s="28" t="s">
        <v>46</v>
      </c>
      <c r="U4" s="29" t="s">
        <v>47</v>
      </c>
      <c r="V4" s="23" t="s">
        <v>44</v>
      </c>
    </row>
    <row r="5" spans="1:22" ht="13.9" x14ac:dyDescent="0.3">
      <c r="A5" s="47" t="s">
        <v>2</v>
      </c>
      <c r="B5" s="47"/>
      <c r="C5" s="47"/>
      <c r="D5" s="47"/>
      <c r="E5" s="47"/>
      <c r="F5" s="47"/>
      <c r="G5" s="47"/>
      <c r="H5" s="47"/>
      <c r="I5" s="47"/>
      <c r="J5" s="47"/>
      <c r="K5" s="47"/>
      <c r="L5" s="47"/>
      <c r="M5" s="47"/>
      <c r="N5" s="47"/>
      <c r="O5" s="47"/>
      <c r="P5" s="47"/>
      <c r="Q5" s="47"/>
      <c r="R5" s="47"/>
      <c r="S5" s="47"/>
      <c r="T5" s="47"/>
      <c r="U5" s="47"/>
      <c r="V5" s="47"/>
    </row>
    <row r="6" spans="1:22" ht="13.9" x14ac:dyDescent="0.3">
      <c r="A6" s="44" t="s">
        <v>0</v>
      </c>
      <c r="B6" s="51"/>
      <c r="C6" s="13"/>
      <c r="D6" s="13"/>
      <c r="E6" s="13"/>
      <c r="F6" s="6"/>
      <c r="G6" s="13"/>
      <c r="H6" s="13"/>
      <c r="I6" s="13"/>
      <c r="J6" s="7"/>
      <c r="K6" s="8">
        <f t="shared" ref="K6" si="0">C6-G6</f>
        <v>0</v>
      </c>
      <c r="L6" s="8">
        <f t="shared" ref="L6" si="1">SQRT((((E6-1)*D6*D6)+((I6-1)*H6*H6))/(E6+I6-2))</f>
        <v>0</v>
      </c>
      <c r="M6" s="8"/>
      <c r="N6" s="8"/>
      <c r="O6" s="8">
        <f>E6+I6</f>
        <v>0</v>
      </c>
      <c r="P6" s="8"/>
      <c r="Q6" s="8"/>
      <c r="R6" s="8"/>
      <c r="S6" s="34" t="str">
        <f>IF(E6&gt;0,(ABS(K6)/(L6*SQRT((1/E6)+(1/I6)))),"")</f>
        <v/>
      </c>
      <c r="T6" s="35" t="str">
        <f>IF(E6&gt;0,E6+I6-2,"")</f>
        <v/>
      </c>
      <c r="U6" s="36" t="str">
        <f>IF(E6&gt;0,TDIST(ABS(S6),T6,2),"")</f>
        <v/>
      </c>
    </row>
    <row r="7" spans="1:22" ht="13.9" x14ac:dyDescent="0.3">
      <c r="A7" s="44" t="s">
        <v>1</v>
      </c>
      <c r="B7" s="51"/>
      <c r="C7" s="13"/>
      <c r="D7" s="32"/>
      <c r="E7" s="13"/>
      <c r="F7" s="6"/>
      <c r="G7" s="13"/>
      <c r="H7" s="32"/>
      <c r="I7" s="13"/>
      <c r="J7" s="7"/>
      <c r="K7" s="8">
        <f t="shared" ref="K7:K9" si="2">C7-G7</f>
        <v>0</v>
      </c>
      <c r="L7" s="8">
        <f t="shared" ref="L7:L9" si="3">SQRT((((E7-1)*D7*D7)+((I7-1)*H7*H7))/(E7+I7-2))</f>
        <v>0</v>
      </c>
      <c r="M7" s="8"/>
      <c r="N7" s="8"/>
      <c r="O7" s="8">
        <f t="shared" ref="O7:O25" si="4">E7+I7</f>
        <v>0</v>
      </c>
      <c r="P7" s="8">
        <f>C7*E7</f>
        <v>0</v>
      </c>
      <c r="Q7" s="8">
        <f>G7*I7</f>
        <v>0</v>
      </c>
      <c r="R7" s="8" t="e">
        <f>(P7+Q7)/(E7+I7)</f>
        <v>#DIV/0!</v>
      </c>
      <c r="S7" s="34" t="str">
        <f>IF(E7&gt;0,(ABS(K7)/SQRT((R7*(1-R7))*((1/E7)+(1/I7)))),"")</f>
        <v/>
      </c>
      <c r="T7" s="35" t="str">
        <f>IF(E7&gt;0,E7+I7-2,"")</f>
        <v/>
      </c>
      <c r="U7" s="36" t="str">
        <f>IF(E7&gt;0,TDIST(ABS(S7),T7,2),"")</f>
        <v/>
      </c>
    </row>
    <row r="8" spans="1:22" ht="13.9" x14ac:dyDescent="0.3">
      <c r="A8" s="44" t="s">
        <v>20</v>
      </c>
      <c r="B8" s="51"/>
      <c r="C8" s="13"/>
      <c r="D8" s="32"/>
      <c r="E8" s="13"/>
      <c r="F8" s="6"/>
      <c r="G8" s="13"/>
      <c r="H8" s="32"/>
      <c r="I8" s="13"/>
      <c r="J8" s="7"/>
      <c r="K8" s="8">
        <f t="shared" ref="K8" si="5">C8-G8</f>
        <v>0</v>
      </c>
      <c r="L8" s="8">
        <f t="shared" ref="L8" si="6">SQRT((((E8-1)*D8*D8)+((I8-1)*H8*H8))/(E8+I8-2))</f>
        <v>0</v>
      </c>
      <c r="M8" s="8"/>
      <c r="N8" s="8"/>
      <c r="O8" s="8">
        <f t="shared" ref="O8" si="7">E8+I8</f>
        <v>0</v>
      </c>
      <c r="P8" s="8">
        <f>C8*E8</f>
        <v>0</v>
      </c>
      <c r="Q8" s="8">
        <f>G8*I8</f>
        <v>0</v>
      </c>
      <c r="R8" s="8" t="e">
        <f>(P8+Q8)/(E8+I8)</f>
        <v>#DIV/0!</v>
      </c>
      <c r="S8" s="34" t="str">
        <f>IF(E8&gt;0,(ABS(K8)/SQRT((R8*(1-R8))*((1/E8)+(1/I8)))),"")</f>
        <v/>
      </c>
      <c r="T8" s="35" t="str">
        <f>IF(E8&gt;0,E8+I8-2,"")</f>
        <v/>
      </c>
      <c r="U8" s="36" t="str">
        <f>IF(E8&gt;0,TDIST(ABS(S8),T8,2),"")</f>
        <v/>
      </c>
    </row>
    <row r="9" spans="1:22" ht="12" customHeight="1" x14ac:dyDescent="0.3">
      <c r="A9" s="49" t="s">
        <v>21</v>
      </c>
      <c r="B9" s="49"/>
      <c r="C9" s="32"/>
      <c r="D9" s="32"/>
      <c r="E9" s="42">
        <f>SUM(E10:E15)</f>
        <v>0</v>
      </c>
      <c r="F9" s="30"/>
      <c r="G9" s="32"/>
      <c r="H9" s="32"/>
      <c r="I9" s="42">
        <f>SUM(I10:I15)</f>
        <v>0</v>
      </c>
      <c r="J9" s="7"/>
      <c r="K9" s="8">
        <f t="shared" si="2"/>
        <v>0</v>
      </c>
      <c r="L9" s="8">
        <f t="shared" si="3"/>
        <v>0</v>
      </c>
      <c r="M9" s="8"/>
      <c r="N9" s="8"/>
      <c r="O9" s="8">
        <f t="shared" si="4"/>
        <v>0</v>
      </c>
      <c r="P9" s="9">
        <f>SUM(E10:E15)</f>
        <v>0</v>
      </c>
      <c r="Q9" s="9">
        <f>SUM(I10:I15)</f>
        <v>0</v>
      </c>
      <c r="R9" s="8"/>
      <c r="S9" s="37"/>
      <c r="T9" s="38"/>
      <c r="U9" s="36" t="str">
        <f>IF(E9&gt;0,CHITEST(M10:N15,P10:Q15),"")</f>
        <v/>
      </c>
    </row>
    <row r="10" spans="1:22" ht="14.45" customHeight="1" x14ac:dyDescent="0.3">
      <c r="A10" s="52" t="s">
        <v>7</v>
      </c>
      <c r="B10" s="53"/>
      <c r="C10" s="32" t="str">
        <f t="shared" ref="C10:C15" si="8">IF(E10&gt;0,E10/$P$9,"")</f>
        <v/>
      </c>
      <c r="D10" s="32"/>
      <c r="E10" s="13"/>
      <c r="F10" s="8"/>
      <c r="G10" s="32" t="str">
        <f t="shared" ref="G10:G15" si="9">IF(I10&gt;0,I10/$Q$9,"")</f>
        <v/>
      </c>
      <c r="H10" s="32"/>
      <c r="I10" s="14"/>
      <c r="J10" s="7"/>
      <c r="K10" s="8" t="e">
        <f t="shared" ref="K10:K15" si="10">C10-G10</f>
        <v>#VALUE!</v>
      </c>
      <c r="L10" s="8">
        <f t="shared" ref="L10:L15" si="11">SQRT((((E10-1)*D10*D10)+((I10-1)*H10*H10))/(E10+I10-2))</f>
        <v>0</v>
      </c>
      <c r="M10" s="8">
        <f>IF(E10&gt;=0,E10,"")</f>
        <v>0</v>
      </c>
      <c r="N10" s="8">
        <f>IF(I10&gt;=0,I10,"")</f>
        <v>0</v>
      </c>
      <c r="O10" s="8">
        <f t="shared" si="4"/>
        <v>0</v>
      </c>
      <c r="P10" s="8" t="e">
        <f t="shared" ref="P10:P15" si="12">O10*$P$9/($P$9+$Q$9)</f>
        <v>#DIV/0!</v>
      </c>
      <c r="Q10" s="8" t="e">
        <f t="shared" ref="Q10:Q15" si="13">O10*$Q$9/($P$9+$Q$9)</f>
        <v>#DIV/0!</v>
      </c>
      <c r="R10" s="8"/>
      <c r="S10" s="31"/>
      <c r="T10" s="32"/>
      <c r="U10" s="33"/>
    </row>
    <row r="11" spans="1:22" ht="13.5" customHeight="1" x14ac:dyDescent="0.2">
      <c r="A11" s="52" t="s">
        <v>8</v>
      </c>
      <c r="B11" s="53"/>
      <c r="C11" s="32" t="str">
        <f t="shared" si="8"/>
        <v/>
      </c>
      <c r="D11" s="32"/>
      <c r="E11" s="13"/>
      <c r="F11" s="8"/>
      <c r="G11" s="32" t="str">
        <f t="shared" si="9"/>
        <v/>
      </c>
      <c r="H11" s="32"/>
      <c r="I11" s="14"/>
      <c r="J11" s="7"/>
      <c r="K11" s="8" t="e">
        <f t="shared" si="10"/>
        <v>#VALUE!</v>
      </c>
      <c r="L11" s="8">
        <f t="shared" si="11"/>
        <v>0</v>
      </c>
      <c r="M11" s="8">
        <f t="shared" ref="M11:M15" si="14">IF(E11&gt;=0,E11,"")</f>
        <v>0</v>
      </c>
      <c r="N11" s="8">
        <f t="shared" ref="N11:N15" si="15">IF(I11&gt;=0,I11,"")</f>
        <v>0</v>
      </c>
      <c r="O11" s="8">
        <f t="shared" si="4"/>
        <v>0</v>
      </c>
      <c r="P11" s="8" t="e">
        <f t="shared" si="12"/>
        <v>#DIV/0!</v>
      </c>
      <c r="Q11" s="8" t="e">
        <f t="shared" si="13"/>
        <v>#DIV/0!</v>
      </c>
      <c r="R11" s="8"/>
      <c r="S11" s="31"/>
      <c r="T11" s="32"/>
      <c r="U11" s="33"/>
    </row>
    <row r="12" spans="1:22" ht="14.45" customHeight="1" x14ac:dyDescent="0.2">
      <c r="A12" s="52" t="s">
        <v>9</v>
      </c>
      <c r="B12" s="53"/>
      <c r="C12" s="32" t="str">
        <f t="shared" si="8"/>
        <v/>
      </c>
      <c r="D12" s="32"/>
      <c r="E12" s="13"/>
      <c r="F12" s="8"/>
      <c r="G12" s="32" t="str">
        <f t="shared" si="9"/>
        <v/>
      </c>
      <c r="H12" s="32"/>
      <c r="I12" s="14"/>
      <c r="J12" s="7"/>
      <c r="K12" s="8" t="e">
        <f t="shared" si="10"/>
        <v>#VALUE!</v>
      </c>
      <c r="L12" s="8">
        <f t="shared" si="11"/>
        <v>0</v>
      </c>
      <c r="M12" s="8">
        <f t="shared" si="14"/>
        <v>0</v>
      </c>
      <c r="N12" s="8">
        <f t="shared" si="15"/>
        <v>0</v>
      </c>
      <c r="O12" s="8">
        <f t="shared" si="4"/>
        <v>0</v>
      </c>
      <c r="P12" s="8" t="e">
        <f t="shared" si="12"/>
        <v>#DIV/0!</v>
      </c>
      <c r="Q12" s="8" t="e">
        <f t="shared" si="13"/>
        <v>#DIV/0!</v>
      </c>
      <c r="R12" s="8"/>
      <c r="S12" s="31"/>
      <c r="T12" s="32"/>
      <c r="U12" s="33"/>
    </row>
    <row r="13" spans="1:22" ht="14.45" customHeight="1" x14ac:dyDescent="0.2">
      <c r="A13" s="52" t="s">
        <v>10</v>
      </c>
      <c r="B13" s="53"/>
      <c r="C13" s="32" t="str">
        <f t="shared" si="8"/>
        <v/>
      </c>
      <c r="D13" s="32"/>
      <c r="E13" s="13"/>
      <c r="F13" s="8"/>
      <c r="G13" s="32" t="str">
        <f t="shared" si="9"/>
        <v/>
      </c>
      <c r="H13" s="32"/>
      <c r="I13" s="14"/>
      <c r="J13" s="7"/>
      <c r="K13" s="8" t="e">
        <f t="shared" si="10"/>
        <v>#VALUE!</v>
      </c>
      <c r="L13" s="8">
        <f t="shared" si="11"/>
        <v>0</v>
      </c>
      <c r="M13" s="8">
        <f t="shared" si="14"/>
        <v>0</v>
      </c>
      <c r="N13" s="8">
        <f t="shared" si="15"/>
        <v>0</v>
      </c>
      <c r="O13" s="8">
        <f t="shared" si="4"/>
        <v>0</v>
      </c>
      <c r="P13" s="8" t="e">
        <f t="shared" si="12"/>
        <v>#DIV/0!</v>
      </c>
      <c r="Q13" s="8" t="e">
        <f t="shared" si="13"/>
        <v>#DIV/0!</v>
      </c>
      <c r="R13" s="8"/>
      <c r="S13" s="31"/>
      <c r="T13" s="32"/>
      <c r="U13" s="33"/>
    </row>
    <row r="14" spans="1:22" ht="14.45" customHeight="1" x14ac:dyDescent="0.2">
      <c r="A14" s="52" t="s">
        <v>11</v>
      </c>
      <c r="B14" s="53"/>
      <c r="C14" s="32" t="str">
        <f t="shared" si="8"/>
        <v/>
      </c>
      <c r="D14" s="32"/>
      <c r="E14" s="13"/>
      <c r="F14" s="8"/>
      <c r="G14" s="32" t="str">
        <f t="shared" si="9"/>
        <v/>
      </c>
      <c r="H14" s="32"/>
      <c r="I14" s="14"/>
      <c r="J14" s="7"/>
      <c r="K14" s="8" t="e">
        <f t="shared" si="10"/>
        <v>#VALUE!</v>
      </c>
      <c r="L14" s="8">
        <f t="shared" si="11"/>
        <v>0</v>
      </c>
      <c r="M14" s="8">
        <f t="shared" si="14"/>
        <v>0</v>
      </c>
      <c r="N14" s="8">
        <f t="shared" si="15"/>
        <v>0</v>
      </c>
      <c r="O14" s="8">
        <f t="shared" si="4"/>
        <v>0</v>
      </c>
      <c r="P14" s="8" t="e">
        <f t="shared" si="12"/>
        <v>#DIV/0!</v>
      </c>
      <c r="Q14" s="8" t="e">
        <f t="shared" si="13"/>
        <v>#DIV/0!</v>
      </c>
      <c r="R14" s="8"/>
      <c r="S14" s="31"/>
      <c r="T14" s="32"/>
      <c r="U14" s="33"/>
    </row>
    <row r="15" spans="1:22" ht="14.45" customHeight="1" x14ac:dyDescent="0.2">
      <c r="A15" s="52" t="s">
        <v>12</v>
      </c>
      <c r="B15" s="53"/>
      <c r="C15" s="32" t="str">
        <f t="shared" si="8"/>
        <v/>
      </c>
      <c r="D15" s="32"/>
      <c r="E15" s="13"/>
      <c r="F15" s="8"/>
      <c r="G15" s="32" t="str">
        <f t="shared" si="9"/>
        <v/>
      </c>
      <c r="H15" s="32"/>
      <c r="I15" s="14"/>
      <c r="J15" s="7"/>
      <c r="K15" s="8" t="e">
        <f t="shared" si="10"/>
        <v>#VALUE!</v>
      </c>
      <c r="L15" s="8">
        <f t="shared" si="11"/>
        <v>0</v>
      </c>
      <c r="M15" s="8">
        <f t="shared" si="14"/>
        <v>0</v>
      </c>
      <c r="N15" s="8">
        <f t="shared" si="15"/>
        <v>0</v>
      </c>
      <c r="O15" s="8">
        <f t="shared" si="4"/>
        <v>0</v>
      </c>
      <c r="P15" s="8" t="e">
        <f t="shared" si="12"/>
        <v>#DIV/0!</v>
      </c>
      <c r="Q15" s="8" t="e">
        <f t="shared" si="13"/>
        <v>#DIV/0!</v>
      </c>
      <c r="R15" s="8"/>
      <c r="S15" s="31"/>
      <c r="T15" s="32"/>
      <c r="U15" s="33"/>
    </row>
    <row r="16" spans="1:22" ht="15" x14ac:dyDescent="0.2">
      <c r="A16" s="48" t="s">
        <v>27</v>
      </c>
      <c r="B16" s="48"/>
      <c r="C16" s="48"/>
      <c r="D16" s="48"/>
      <c r="E16" s="48"/>
      <c r="F16" s="48"/>
      <c r="G16" s="48"/>
      <c r="H16" s="48"/>
      <c r="I16" s="48"/>
      <c r="J16" s="48"/>
      <c r="K16" s="48"/>
      <c r="L16" s="48"/>
      <c r="M16" s="48"/>
      <c r="N16" s="48"/>
      <c r="O16" s="48"/>
      <c r="P16" s="48"/>
      <c r="Q16" s="48"/>
      <c r="R16" s="48"/>
      <c r="S16" s="48"/>
      <c r="T16" s="48"/>
      <c r="U16" s="48"/>
      <c r="V16" s="48"/>
    </row>
    <row r="17" spans="1:22" ht="27" customHeight="1" x14ac:dyDescent="0.2">
      <c r="A17" s="49" t="s">
        <v>3</v>
      </c>
      <c r="B17" s="49"/>
      <c r="C17" s="13"/>
      <c r="D17" s="32"/>
      <c r="E17" s="13"/>
      <c r="F17" s="8"/>
      <c r="G17" s="14"/>
      <c r="H17" s="32"/>
      <c r="I17" s="14"/>
      <c r="J17" s="7"/>
      <c r="K17" s="8">
        <f t="shared" ref="K17:K22" si="16">C17-G17</f>
        <v>0</v>
      </c>
      <c r="L17" s="8">
        <f t="shared" ref="L17:L22" si="17">SQRT((((E17-1)*D17*D17)+((I17-1)*H17*H17))/(E17+I17-2))</f>
        <v>0</v>
      </c>
      <c r="M17" s="8"/>
      <c r="N17" s="8"/>
      <c r="O17" s="8">
        <f t="shared" si="4"/>
        <v>0</v>
      </c>
      <c r="P17" s="8">
        <f>C17*E17</f>
        <v>0</v>
      </c>
      <c r="Q17" s="8">
        <f>G17*I17</f>
        <v>0</v>
      </c>
      <c r="R17" s="8" t="e">
        <f>(P17+Q17)/(E17+I17)</f>
        <v>#DIV/0!</v>
      </c>
      <c r="S17" s="34" t="str">
        <f>IF(E17&gt;0,(ABS(K17)/SQRT((R17*(1-R17))*((1/E17)+(1/I17)))),"")</f>
        <v/>
      </c>
      <c r="T17" s="35" t="str">
        <f t="shared" ref="T17:T25" si="18">IF(E17&gt;0,E17+I17-2,"")</f>
        <v/>
      </c>
      <c r="U17" s="36" t="str">
        <f t="shared" ref="U17:U25" si="19">IF(E17&gt;0,TDIST(ABS(S17),T17,2),"")</f>
        <v/>
      </c>
    </row>
    <row r="18" spans="1:22" ht="29.25" customHeight="1" x14ac:dyDescent="0.2">
      <c r="A18" s="49" t="s">
        <v>28</v>
      </c>
      <c r="B18" s="49"/>
      <c r="C18" s="13"/>
      <c r="D18" s="32"/>
      <c r="E18" s="13"/>
      <c r="F18" s="8"/>
      <c r="G18" s="14"/>
      <c r="H18" s="32"/>
      <c r="I18" s="14"/>
      <c r="J18" s="7"/>
      <c r="K18" s="8">
        <f t="shared" ref="K18:K19" si="20">C18-G18</f>
        <v>0</v>
      </c>
      <c r="L18" s="8">
        <f t="shared" ref="L18:L19" si="21">SQRT((((E18-1)*D18*D18)+((I18-1)*H18*H18))/(E18+I18-2))</f>
        <v>0</v>
      </c>
      <c r="M18" s="8"/>
      <c r="N18" s="8"/>
      <c r="O18" s="8">
        <f t="shared" si="4"/>
        <v>0</v>
      </c>
      <c r="P18" s="8">
        <f>C18*E18</f>
        <v>0</v>
      </c>
      <c r="Q18" s="8">
        <f>G18*I18</f>
        <v>0</v>
      </c>
      <c r="R18" s="8" t="e">
        <f>(P18+Q18)/(E18+I18)</f>
        <v>#DIV/0!</v>
      </c>
      <c r="S18" s="34" t="str">
        <f>IF(E18&gt;0,(ABS(K18)/SQRT((R18*(1-R18))*((1/E18)+(1/I18)))),"")</f>
        <v/>
      </c>
      <c r="T18" s="35" t="str">
        <f t="shared" si="18"/>
        <v/>
      </c>
      <c r="U18" s="36" t="str">
        <f t="shared" si="19"/>
        <v/>
      </c>
    </row>
    <row r="19" spans="1:22" ht="14.45" customHeight="1" x14ac:dyDescent="0.2">
      <c r="A19" s="60" t="s">
        <v>13</v>
      </c>
      <c r="B19" s="61"/>
      <c r="C19" s="15"/>
      <c r="D19" s="13"/>
      <c r="E19" s="13"/>
      <c r="F19" s="8"/>
      <c r="G19" s="16"/>
      <c r="H19" s="14"/>
      <c r="I19" s="14"/>
      <c r="J19" s="7"/>
      <c r="K19" s="8">
        <f t="shared" si="20"/>
        <v>0</v>
      </c>
      <c r="L19" s="8">
        <f t="shared" si="21"/>
        <v>0</v>
      </c>
      <c r="M19" s="8"/>
      <c r="N19" s="8"/>
      <c r="O19" s="8">
        <f t="shared" si="4"/>
        <v>0</v>
      </c>
      <c r="P19" s="8"/>
      <c r="Q19" s="8"/>
      <c r="R19" s="8"/>
      <c r="S19" s="34" t="str">
        <f>IF(I19&gt;0,(ABS(K19)/(L19*SQRT((1/E19)+(1/I19)))),"")</f>
        <v/>
      </c>
      <c r="T19" s="35" t="str">
        <f t="shared" si="18"/>
        <v/>
      </c>
      <c r="U19" s="36" t="str">
        <f t="shared" si="19"/>
        <v/>
      </c>
    </row>
    <row r="20" spans="1:22" ht="27.75" customHeight="1" x14ac:dyDescent="0.2">
      <c r="A20" s="49" t="s">
        <v>29</v>
      </c>
      <c r="B20" s="49"/>
      <c r="C20" s="13"/>
      <c r="D20" s="32"/>
      <c r="E20" s="13"/>
      <c r="F20" s="8"/>
      <c r="G20" s="14"/>
      <c r="H20" s="32"/>
      <c r="I20" s="14"/>
      <c r="J20" s="7"/>
      <c r="K20" s="8">
        <f t="shared" si="16"/>
        <v>0</v>
      </c>
      <c r="L20" s="8">
        <f t="shared" si="17"/>
        <v>0</v>
      </c>
      <c r="M20" s="8"/>
      <c r="N20" s="8"/>
      <c r="O20" s="8">
        <f t="shared" si="4"/>
        <v>0</v>
      </c>
      <c r="P20" s="8">
        <f>C20*E20</f>
        <v>0</v>
      </c>
      <c r="Q20" s="8">
        <f>G20*I20</f>
        <v>0</v>
      </c>
      <c r="R20" s="8" t="e">
        <f>(P20+Q20)/(E20+I20)</f>
        <v>#DIV/0!</v>
      </c>
      <c r="S20" s="34" t="str">
        <f>IF(E20&gt;0,(ABS(K20)/SQRT((R20*(1-R20))*((1/E20)+(1/I20)))),"")</f>
        <v/>
      </c>
      <c r="T20" s="35" t="str">
        <f t="shared" si="18"/>
        <v/>
      </c>
      <c r="U20" s="36" t="str">
        <f t="shared" si="19"/>
        <v/>
      </c>
    </row>
    <row r="21" spans="1:22" ht="14.45" customHeight="1" x14ac:dyDescent="0.2">
      <c r="A21" s="60" t="s">
        <v>13</v>
      </c>
      <c r="B21" s="61"/>
      <c r="C21" s="13"/>
      <c r="D21" s="13"/>
      <c r="E21" s="13"/>
      <c r="F21" s="8"/>
      <c r="G21" s="14"/>
      <c r="H21" s="14"/>
      <c r="I21" s="14"/>
      <c r="J21" s="7"/>
      <c r="K21" s="8">
        <f t="shared" ref="K21" si="22">C21-G21</f>
        <v>0</v>
      </c>
      <c r="L21" s="8">
        <f t="shared" ref="L21" si="23">SQRT((((E21-1)*D21*D21)+((I21-1)*H21*H21))/(E21+I21-2))</f>
        <v>0</v>
      </c>
      <c r="M21" s="8"/>
      <c r="N21" s="8"/>
      <c r="O21" s="8">
        <f t="shared" si="4"/>
        <v>0</v>
      </c>
      <c r="P21" s="8"/>
      <c r="Q21" s="8"/>
      <c r="R21" s="8"/>
      <c r="S21" s="34" t="str">
        <f>IF(I21&gt;0,(ABS(K21)/(L21*SQRT((1/E21)+(1/I21)))),"")</f>
        <v/>
      </c>
      <c r="T21" s="35" t="str">
        <f t="shared" si="18"/>
        <v/>
      </c>
      <c r="U21" s="36" t="str">
        <f t="shared" si="19"/>
        <v/>
      </c>
    </row>
    <row r="22" spans="1:22" ht="39.75" customHeight="1" x14ac:dyDescent="0.2">
      <c r="A22" s="49" t="s">
        <v>30</v>
      </c>
      <c r="B22" s="49"/>
      <c r="C22" s="15"/>
      <c r="D22" s="32"/>
      <c r="E22" s="13"/>
      <c r="F22" s="8"/>
      <c r="G22" s="14"/>
      <c r="H22" s="32"/>
      <c r="I22" s="14"/>
      <c r="J22" s="7"/>
      <c r="K22" s="8">
        <f t="shared" si="16"/>
        <v>0</v>
      </c>
      <c r="L22" s="8">
        <f t="shared" si="17"/>
        <v>0</v>
      </c>
      <c r="M22" s="8"/>
      <c r="N22" s="8"/>
      <c r="O22" s="8">
        <f t="shared" si="4"/>
        <v>0</v>
      </c>
      <c r="P22" s="8">
        <f>C22*E22</f>
        <v>0</v>
      </c>
      <c r="Q22" s="8">
        <f>G22*I22</f>
        <v>0</v>
      </c>
      <c r="R22" s="8" t="e">
        <f>(P22+Q22)/(E22+I22)</f>
        <v>#DIV/0!</v>
      </c>
      <c r="S22" s="34" t="str">
        <f>IF(E22&gt;0,(ABS(K22)/SQRT((R22*(1-R22))*((1/E22)+(1/I22)))),"")</f>
        <v/>
      </c>
      <c r="T22" s="35" t="str">
        <f t="shared" si="18"/>
        <v/>
      </c>
      <c r="U22" s="36" t="str">
        <f t="shared" si="19"/>
        <v/>
      </c>
    </row>
    <row r="23" spans="1:22" ht="14.45" customHeight="1" x14ac:dyDescent="0.2">
      <c r="A23" s="60" t="s">
        <v>13</v>
      </c>
      <c r="B23" s="61"/>
      <c r="C23" s="13"/>
      <c r="D23" s="13"/>
      <c r="E23" s="13"/>
      <c r="F23" s="8"/>
      <c r="G23" s="14"/>
      <c r="H23" s="14"/>
      <c r="I23" s="14"/>
      <c r="J23" s="7"/>
      <c r="K23" s="8">
        <f t="shared" ref="K23:K25" si="24">C23-G23</f>
        <v>0</v>
      </c>
      <c r="L23" s="8">
        <f t="shared" ref="L23:L25" si="25">SQRT((((E23-1)*D23*D23)+((I23-1)*H23*H23))/(E23+I23-2))</f>
        <v>0</v>
      </c>
      <c r="M23" s="8"/>
      <c r="N23" s="8"/>
      <c r="O23" s="8">
        <f t="shared" si="4"/>
        <v>0</v>
      </c>
      <c r="P23" s="8"/>
      <c r="Q23" s="8"/>
      <c r="R23" s="8"/>
      <c r="S23" s="34" t="str">
        <f>IF(I23&gt;0,(ABS(K23)/(L23*SQRT((1/E23)+(1/I23)))),"")</f>
        <v/>
      </c>
      <c r="T23" s="35" t="str">
        <f t="shared" si="18"/>
        <v/>
      </c>
      <c r="U23" s="36" t="str">
        <f t="shared" si="19"/>
        <v/>
      </c>
    </row>
    <row r="24" spans="1:22" ht="46.5" customHeight="1" x14ac:dyDescent="0.2">
      <c r="A24" s="59" t="s">
        <v>31</v>
      </c>
      <c r="B24" s="59"/>
      <c r="C24" s="13"/>
      <c r="D24" s="32"/>
      <c r="E24" s="13"/>
      <c r="F24" s="8"/>
      <c r="G24" s="16"/>
      <c r="H24" s="32"/>
      <c r="I24" s="14"/>
      <c r="J24" s="7"/>
      <c r="K24" s="8">
        <f t="shared" si="24"/>
        <v>0</v>
      </c>
      <c r="L24" s="8">
        <f t="shared" si="25"/>
        <v>0</v>
      </c>
      <c r="M24" s="8"/>
      <c r="N24" s="8"/>
      <c r="O24" s="8">
        <f t="shared" si="4"/>
        <v>0</v>
      </c>
      <c r="P24" s="8">
        <f>C24*E24</f>
        <v>0</v>
      </c>
      <c r="Q24" s="8">
        <f>G24*I24</f>
        <v>0</v>
      </c>
      <c r="R24" s="8" t="e">
        <f>(P24+Q24)/(E24+I24)</f>
        <v>#DIV/0!</v>
      </c>
      <c r="S24" s="34" t="str">
        <f>IF(E24&gt;0,(ABS(K24)/SQRT((R24*(1-R24))*((1/E24)+(1/I24)))),"")</f>
        <v/>
      </c>
      <c r="T24" s="35" t="str">
        <f t="shared" si="18"/>
        <v/>
      </c>
      <c r="U24" s="36" t="str">
        <f t="shared" si="19"/>
        <v/>
      </c>
    </row>
    <row r="25" spans="1:22" ht="15" customHeight="1" thickBot="1" x14ac:dyDescent="0.25">
      <c r="A25" s="62" t="s">
        <v>13</v>
      </c>
      <c r="B25" s="63"/>
      <c r="C25" s="18"/>
      <c r="D25" s="18"/>
      <c r="E25" s="18"/>
      <c r="F25" s="3"/>
      <c r="G25" s="19"/>
      <c r="H25" s="19"/>
      <c r="I25" s="19"/>
      <c r="J25" s="10"/>
      <c r="K25" s="3">
        <f t="shared" si="24"/>
        <v>0</v>
      </c>
      <c r="L25" s="3">
        <f t="shared" si="25"/>
        <v>0</v>
      </c>
      <c r="M25" s="3"/>
      <c r="N25" s="3"/>
      <c r="O25" s="3">
        <f t="shared" si="4"/>
        <v>0</v>
      </c>
      <c r="P25" s="3"/>
      <c r="Q25" s="3"/>
      <c r="R25" s="3"/>
      <c r="S25" s="39" t="str">
        <f>IF(I25&gt;0,(ABS(K25)/(L25*SQRT((1/E25)+(1/I25)))),"")</f>
        <v/>
      </c>
      <c r="T25" s="40" t="str">
        <f t="shared" si="18"/>
        <v/>
      </c>
      <c r="U25" s="41" t="str">
        <f t="shared" si="19"/>
        <v/>
      </c>
      <c r="V25" s="2"/>
    </row>
    <row r="26" spans="1:22" ht="45.6" customHeight="1" x14ac:dyDescent="0.2">
      <c r="A26" s="58" t="s">
        <v>32</v>
      </c>
      <c r="B26" s="58"/>
      <c r="C26" s="58"/>
      <c r="D26" s="58"/>
      <c r="E26" s="58"/>
      <c r="F26" s="58"/>
      <c r="G26" s="58"/>
      <c r="H26" s="58"/>
      <c r="I26" s="58"/>
      <c r="J26" s="58"/>
      <c r="K26" s="58"/>
      <c r="L26" s="58"/>
      <c r="M26" s="58"/>
      <c r="N26" s="58"/>
      <c r="O26" s="58"/>
      <c r="P26" s="58"/>
      <c r="Q26" s="58"/>
      <c r="R26" s="58"/>
      <c r="S26" s="58"/>
      <c r="T26" s="58"/>
      <c r="U26" s="58"/>
      <c r="V26" s="58"/>
    </row>
    <row r="27" spans="1:22" ht="56.25" customHeight="1" x14ac:dyDescent="0.2">
      <c r="A27" s="55" t="s">
        <v>33</v>
      </c>
      <c r="B27" s="55"/>
      <c r="C27" s="55"/>
      <c r="D27" s="55"/>
      <c r="E27" s="55"/>
      <c r="F27" s="55"/>
      <c r="G27" s="55"/>
      <c r="H27" s="55"/>
      <c r="I27" s="55"/>
      <c r="J27" s="55"/>
      <c r="K27" s="55"/>
      <c r="L27" s="55"/>
      <c r="M27" s="55"/>
      <c r="N27" s="55"/>
      <c r="O27" s="55"/>
      <c r="P27" s="55"/>
      <c r="Q27" s="55"/>
      <c r="R27" s="55"/>
      <c r="S27" s="55"/>
      <c r="T27" s="55"/>
      <c r="U27" s="55"/>
      <c r="V27" s="55"/>
    </row>
    <row r="28" spans="1:22" ht="30" customHeight="1" x14ac:dyDescent="0.2">
      <c r="A28" s="56" t="s">
        <v>34</v>
      </c>
      <c r="B28" s="57"/>
      <c r="C28" s="57"/>
      <c r="D28" s="57"/>
      <c r="E28" s="57"/>
      <c r="F28" s="57"/>
      <c r="G28" s="57"/>
      <c r="H28" s="57"/>
      <c r="I28" s="57"/>
      <c r="J28" s="57"/>
      <c r="K28" s="57"/>
      <c r="L28" s="57"/>
      <c r="M28" s="57"/>
      <c r="N28" s="57"/>
      <c r="O28" s="57"/>
      <c r="P28" s="57"/>
      <c r="Q28" s="57"/>
      <c r="R28" s="57"/>
      <c r="S28" s="57"/>
      <c r="T28" s="57"/>
      <c r="U28" s="57"/>
      <c r="V28" s="57"/>
    </row>
    <row r="29" spans="1:22" ht="15" customHeight="1" x14ac:dyDescent="0.2">
      <c r="A29" s="46" t="s">
        <v>35</v>
      </c>
      <c r="B29" s="46"/>
      <c r="C29" s="46"/>
      <c r="D29" s="46"/>
      <c r="E29" s="46"/>
      <c r="F29" s="46"/>
      <c r="G29" s="46"/>
      <c r="H29" s="46"/>
    </row>
    <row r="30" spans="1:22" ht="15" customHeight="1" x14ac:dyDescent="0.2">
      <c r="A30" s="46" t="s">
        <v>36</v>
      </c>
      <c r="B30" s="46"/>
      <c r="C30" s="46"/>
      <c r="D30" s="46"/>
      <c r="E30" s="46"/>
      <c r="F30" s="46"/>
      <c r="G30" s="46"/>
      <c r="H30" s="46"/>
      <c r="I30" s="46"/>
      <c r="J30" s="46"/>
      <c r="K30" s="46"/>
      <c r="L30" s="46"/>
      <c r="M30" s="46"/>
      <c r="N30" s="46"/>
      <c r="O30" s="46"/>
      <c r="P30" s="46"/>
      <c r="Q30" s="46"/>
      <c r="R30" s="46"/>
      <c r="S30" s="46"/>
      <c r="T30" s="46"/>
    </row>
    <row r="31" spans="1:22" x14ac:dyDescent="0.2">
      <c r="A31" s="54" t="s">
        <v>37</v>
      </c>
      <c r="B31" s="54"/>
    </row>
  </sheetData>
  <mergeCells count="32">
    <mergeCell ref="A31:B31"/>
    <mergeCell ref="A9:B9"/>
    <mergeCell ref="A27:V27"/>
    <mergeCell ref="A28:V28"/>
    <mergeCell ref="A26:V26"/>
    <mergeCell ref="A29:H29"/>
    <mergeCell ref="A24:B24"/>
    <mergeCell ref="A20:B20"/>
    <mergeCell ref="A19:B19"/>
    <mergeCell ref="A21:B21"/>
    <mergeCell ref="A23:B23"/>
    <mergeCell ref="A25:B25"/>
    <mergeCell ref="A22:B22"/>
    <mergeCell ref="A13:B13"/>
    <mergeCell ref="A14:B14"/>
    <mergeCell ref="A15:B15"/>
    <mergeCell ref="A1:G1"/>
    <mergeCell ref="A2:B2"/>
    <mergeCell ref="A3:B3"/>
    <mergeCell ref="H1:S1"/>
    <mergeCell ref="A30:T30"/>
    <mergeCell ref="A5:V5"/>
    <mergeCell ref="A16:V16"/>
    <mergeCell ref="A17:B17"/>
    <mergeCell ref="A18:B18"/>
    <mergeCell ref="A4:B4"/>
    <mergeCell ref="A6:B6"/>
    <mergeCell ref="A7:B7"/>
    <mergeCell ref="A8:B8"/>
    <mergeCell ref="A10:B10"/>
    <mergeCell ref="A11:B11"/>
    <mergeCell ref="A12:B12"/>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Normal="100" workbookViewId="0">
      <selection sqref="A1:G1"/>
    </sheetView>
  </sheetViews>
  <sheetFormatPr defaultColWidth="9.140625" defaultRowHeight="12.75" x14ac:dyDescent="0.2"/>
  <cols>
    <col min="1" max="1" width="2.140625" style="24" customWidth="1"/>
    <col min="2" max="2" width="22.140625" style="24" customWidth="1"/>
    <col min="3" max="3" width="10" style="4" bestFit="1" customWidth="1"/>
    <col min="4" max="4" width="9.85546875" style="4" customWidth="1"/>
    <col min="5" max="5" width="6.7109375" style="4" bestFit="1" customWidth="1"/>
    <col min="6" max="6" width="1.42578125" style="4" customWidth="1"/>
    <col min="7" max="7" width="10.42578125" style="24" customWidth="1"/>
    <col min="8" max="8" width="10.7109375" style="24" customWidth="1"/>
    <col min="9" max="9" width="6.7109375" style="24" bestFit="1" customWidth="1"/>
    <col min="10" max="10" width="1.42578125" style="24" customWidth="1"/>
    <col min="11" max="11" width="10" style="24" hidden="1" customWidth="1"/>
    <col min="12" max="15" width="9.28515625" style="24" hidden="1" customWidth="1"/>
    <col min="16" max="16" width="5" style="24" hidden="1" customWidth="1"/>
    <col min="17" max="17" width="5.140625" style="24" hidden="1" customWidth="1"/>
    <col min="18" max="18" width="5" style="24" hidden="1" customWidth="1"/>
    <col min="19" max="19" width="10" style="17" customWidth="1"/>
    <col min="20" max="20" width="10" style="24" customWidth="1"/>
    <col min="21" max="21" width="10.28515625" style="5" customWidth="1"/>
    <col min="22" max="22" width="15.28515625" style="24" customWidth="1"/>
    <col min="23" max="23" width="14.85546875" style="24" customWidth="1"/>
    <col min="24" max="24" width="15.7109375" style="24" customWidth="1"/>
    <col min="25" max="16384" width="9.140625" style="24"/>
  </cols>
  <sheetData>
    <row r="1" spans="1:23" ht="13.9" x14ac:dyDescent="0.3">
      <c r="A1" s="43" t="s">
        <v>26</v>
      </c>
      <c r="B1" s="43"/>
      <c r="C1" s="43"/>
      <c r="D1" s="43"/>
      <c r="E1" s="43"/>
      <c r="F1" s="43"/>
      <c r="G1" s="43"/>
      <c r="H1" s="45" t="s">
        <v>22</v>
      </c>
      <c r="I1" s="45"/>
      <c r="J1" s="45"/>
      <c r="K1" s="45"/>
      <c r="L1" s="45"/>
      <c r="M1" s="45"/>
      <c r="N1" s="45"/>
      <c r="O1" s="45"/>
      <c r="P1" s="45"/>
      <c r="Q1" s="45"/>
      <c r="R1" s="45"/>
      <c r="S1" s="45"/>
      <c r="T1" s="25"/>
      <c r="U1" s="12"/>
    </row>
    <row r="2" spans="1:23" ht="13.9" x14ac:dyDescent="0.3">
      <c r="A2" s="44"/>
      <c r="B2" s="44"/>
      <c r="H2" s="26" t="s">
        <v>24</v>
      </c>
      <c r="I2" s="21"/>
      <c r="J2" s="21"/>
      <c r="K2" s="21"/>
      <c r="L2" s="21"/>
      <c r="M2" s="21"/>
      <c r="N2" s="21"/>
      <c r="O2" s="21"/>
      <c r="P2" s="21"/>
      <c r="Q2" s="21"/>
      <c r="R2" s="21"/>
      <c r="S2" s="22"/>
    </row>
    <row r="3" spans="1:23" ht="14.45" thickBot="1" x14ac:dyDescent="0.35">
      <c r="A3" s="44"/>
      <c r="B3" s="44"/>
      <c r="H3" s="26" t="s">
        <v>25</v>
      </c>
      <c r="I3" s="21"/>
      <c r="J3" s="21"/>
      <c r="K3" s="21"/>
      <c r="L3" s="21"/>
      <c r="M3" s="21"/>
      <c r="N3" s="21"/>
      <c r="O3" s="21"/>
      <c r="P3" s="21"/>
      <c r="Q3" s="21"/>
      <c r="R3" s="21"/>
      <c r="S3" s="22"/>
    </row>
    <row r="4" spans="1:23" ht="114" customHeight="1" thickBot="1" x14ac:dyDescent="0.35">
      <c r="A4" s="50" t="s">
        <v>4</v>
      </c>
      <c r="B4" s="50"/>
      <c r="C4" s="23" t="s">
        <v>38</v>
      </c>
      <c r="D4" s="23" t="s">
        <v>39</v>
      </c>
      <c r="E4" s="23" t="s">
        <v>40</v>
      </c>
      <c r="F4" s="23"/>
      <c r="G4" s="23" t="s">
        <v>41</v>
      </c>
      <c r="H4" s="23" t="s">
        <v>42</v>
      </c>
      <c r="I4" s="23" t="s">
        <v>43</v>
      </c>
      <c r="J4" s="23"/>
      <c r="K4" s="23" t="s">
        <v>5</v>
      </c>
      <c r="L4" s="23" t="s">
        <v>6</v>
      </c>
      <c r="M4" s="23" t="s">
        <v>18</v>
      </c>
      <c r="N4" s="23" t="s">
        <v>19</v>
      </c>
      <c r="O4" s="23" t="s">
        <v>17</v>
      </c>
      <c r="P4" s="23" t="s">
        <v>14</v>
      </c>
      <c r="Q4" s="23" t="s">
        <v>15</v>
      </c>
      <c r="R4" s="23" t="s">
        <v>16</v>
      </c>
      <c r="S4" s="27" t="s">
        <v>45</v>
      </c>
      <c r="T4" s="28" t="s">
        <v>46</v>
      </c>
      <c r="U4" s="29" t="s">
        <v>47</v>
      </c>
      <c r="V4" s="23" t="s">
        <v>44</v>
      </c>
    </row>
    <row r="5" spans="1:23" ht="13.9" x14ac:dyDescent="0.3">
      <c r="A5" s="47" t="s">
        <v>2</v>
      </c>
      <c r="B5" s="47"/>
      <c r="C5" s="47"/>
      <c r="D5" s="47"/>
      <c r="E5" s="47"/>
      <c r="F5" s="47"/>
      <c r="G5" s="47"/>
      <c r="H5" s="47"/>
      <c r="I5" s="47"/>
      <c r="J5" s="47"/>
      <c r="K5" s="47"/>
      <c r="L5" s="47"/>
      <c r="M5" s="47"/>
      <c r="N5" s="47"/>
      <c r="O5" s="47"/>
      <c r="P5" s="47"/>
      <c r="Q5" s="47"/>
      <c r="R5" s="47"/>
      <c r="S5" s="47"/>
      <c r="T5" s="47"/>
      <c r="U5" s="47"/>
      <c r="V5" s="47"/>
    </row>
    <row r="6" spans="1:23" ht="13.9" x14ac:dyDescent="0.3">
      <c r="A6" s="44" t="s">
        <v>0</v>
      </c>
      <c r="B6" s="51"/>
      <c r="C6" s="13">
        <v>12.3</v>
      </c>
      <c r="D6" s="13">
        <v>1.1000000000000001</v>
      </c>
      <c r="E6" s="13">
        <v>150</v>
      </c>
      <c r="F6" s="6"/>
      <c r="G6" s="13">
        <v>12.4</v>
      </c>
      <c r="H6" s="13">
        <v>0.9</v>
      </c>
      <c r="I6" s="13">
        <v>160</v>
      </c>
      <c r="J6" s="7"/>
      <c r="K6" s="8">
        <f t="shared" ref="K6:K14" si="0">C6-G6</f>
        <v>-9.9999999999999645E-2</v>
      </c>
      <c r="L6" s="8">
        <f t="shared" ref="L6:L14" si="1">SQRT((((E6-1)*D6*D6)+((I6-1)*H6*H6))/(E6+I6-2))</f>
        <v>1.0017517125048969</v>
      </c>
      <c r="M6" s="8"/>
      <c r="N6" s="8"/>
      <c r="O6" s="8">
        <f>E6+I6</f>
        <v>310</v>
      </c>
      <c r="P6" s="8"/>
      <c r="Q6" s="8"/>
      <c r="R6" s="8"/>
      <c r="S6" s="34">
        <f>IF(E6&gt;0,(ABS(K6)/(L6*SQRT((1/E6)+(1/I6)))),"")</f>
        <v>0.8783440838128993</v>
      </c>
      <c r="T6" s="35">
        <f>IF(E6&gt;0,E6+I6-2,"")</f>
        <v>308</v>
      </c>
      <c r="U6" s="36">
        <f>IF(E6&gt;0,TDIST(ABS(S6),T6,2),"")</f>
        <v>0.38044169564907748</v>
      </c>
    </row>
    <row r="7" spans="1:23" ht="13.9" x14ac:dyDescent="0.3">
      <c r="A7" s="44" t="s">
        <v>1</v>
      </c>
      <c r="B7" s="51"/>
      <c r="C7" s="13">
        <v>0.5</v>
      </c>
      <c r="D7" s="32"/>
      <c r="E7" s="13">
        <v>150</v>
      </c>
      <c r="F7" s="6"/>
      <c r="G7" s="13">
        <v>0.49</v>
      </c>
      <c r="H7" s="32"/>
      <c r="I7" s="13">
        <v>160</v>
      </c>
      <c r="J7" s="7"/>
      <c r="K7" s="8">
        <f t="shared" si="0"/>
        <v>1.0000000000000009E-2</v>
      </c>
      <c r="L7" s="8">
        <f t="shared" si="1"/>
        <v>0</v>
      </c>
      <c r="M7" s="8"/>
      <c r="N7" s="8"/>
      <c r="O7" s="8">
        <f t="shared" ref="O7:O24" si="2">E7+I7</f>
        <v>310</v>
      </c>
      <c r="P7" s="8">
        <f>C7*E7</f>
        <v>75</v>
      </c>
      <c r="Q7" s="8">
        <f>G7*I7</f>
        <v>78.400000000000006</v>
      </c>
      <c r="R7" s="8">
        <f>(P7+Q7)/(E7+I7)</f>
        <v>0.49483870967741939</v>
      </c>
      <c r="S7" s="34">
        <f>IF(E7&gt;0,(ABS(K7)/SQRT((R7*(1-R7))*((1/E7)+(1/I7)))),"")</f>
        <v>0.17598591442402234</v>
      </c>
      <c r="T7" s="35">
        <f>IF(E7&gt;0,E7+I7-2,"")</f>
        <v>308</v>
      </c>
      <c r="U7" s="36">
        <f>IF(E7&gt;0,TDIST(ABS(S7),T7,2),"")</f>
        <v>0.86042065891138508</v>
      </c>
    </row>
    <row r="8" spans="1:23" ht="13.9" x14ac:dyDescent="0.3">
      <c r="A8" s="44" t="s">
        <v>20</v>
      </c>
      <c r="B8" s="51"/>
      <c r="C8" s="13">
        <v>0.2</v>
      </c>
      <c r="D8" s="32"/>
      <c r="E8" s="13">
        <v>150</v>
      </c>
      <c r="F8" s="6"/>
      <c r="G8" s="13">
        <v>0.1</v>
      </c>
      <c r="H8" s="32"/>
      <c r="I8" s="13">
        <v>160</v>
      </c>
      <c r="J8" s="7"/>
      <c r="K8" s="8">
        <f t="shared" si="0"/>
        <v>0.1</v>
      </c>
      <c r="L8" s="8">
        <f t="shared" si="1"/>
        <v>0</v>
      </c>
      <c r="M8" s="8"/>
      <c r="N8" s="8"/>
      <c r="O8" s="8">
        <f t="shared" si="2"/>
        <v>310</v>
      </c>
      <c r="P8" s="8">
        <f>C8*E8</f>
        <v>30</v>
      </c>
      <c r="Q8" s="8">
        <f>G8*I8</f>
        <v>16</v>
      </c>
      <c r="R8" s="8">
        <f>(P8+Q8)/(E8+I8)</f>
        <v>0.14838709677419354</v>
      </c>
      <c r="S8" s="34">
        <f>IF(E8&gt;0,(ABS(K8)/SQRT((R8*(1-R8))*((1/E8)+(1/I8)))),"")</f>
        <v>2.4751731683740301</v>
      </c>
      <c r="T8" s="35">
        <f>IF(E8&gt;0,E8+I8-2,"")</f>
        <v>308</v>
      </c>
      <c r="U8" s="36">
        <f>IF(E8&gt;0,TDIST(ABS(S8),T8,2),"")</f>
        <v>1.3855020261904718E-2</v>
      </c>
    </row>
    <row r="9" spans="1:23" ht="12" customHeight="1" x14ac:dyDescent="0.2">
      <c r="A9" s="49" t="s">
        <v>21</v>
      </c>
      <c r="B9" s="49"/>
      <c r="C9" s="32"/>
      <c r="D9" s="32"/>
      <c r="E9" s="42">
        <f>SUM(E10:E14)</f>
        <v>150</v>
      </c>
      <c r="F9" s="30"/>
      <c r="G9" s="32"/>
      <c r="H9" s="32"/>
      <c r="I9" s="42">
        <f>SUM(I10:I14)</f>
        <v>160</v>
      </c>
      <c r="J9" s="7"/>
      <c r="K9" s="8">
        <f t="shared" si="0"/>
        <v>0</v>
      </c>
      <c r="L9" s="8">
        <f t="shared" si="1"/>
        <v>0</v>
      </c>
      <c r="M9" s="8"/>
      <c r="N9" s="8"/>
      <c r="O9" s="8">
        <f t="shared" si="2"/>
        <v>310</v>
      </c>
      <c r="P9" s="9">
        <f>SUM(E10:E14)</f>
        <v>150</v>
      </c>
      <c r="Q9" s="9">
        <f>SUM(I10:I14)</f>
        <v>160</v>
      </c>
      <c r="R9" s="8"/>
      <c r="S9" s="37"/>
      <c r="T9" s="38"/>
      <c r="U9" s="36">
        <f>IF(E9&gt;0,CHITEST(M10:N14,P10:Q14),"")</f>
        <v>8.1363812534135588E-4</v>
      </c>
      <c r="W9" s="64" t="s">
        <v>23</v>
      </c>
    </row>
    <row r="10" spans="1:23" ht="14.45" customHeight="1" x14ac:dyDescent="0.2">
      <c r="A10" s="52" t="s">
        <v>7</v>
      </c>
      <c r="B10" s="53"/>
      <c r="C10" s="32"/>
      <c r="D10" s="32"/>
      <c r="E10" s="13">
        <v>20</v>
      </c>
      <c r="F10" s="8"/>
      <c r="G10" s="32"/>
      <c r="H10" s="32"/>
      <c r="I10" s="14">
        <v>30</v>
      </c>
      <c r="J10" s="7"/>
      <c r="K10" s="8">
        <f t="shared" si="0"/>
        <v>0</v>
      </c>
      <c r="L10" s="8">
        <f t="shared" si="1"/>
        <v>0</v>
      </c>
      <c r="M10" s="8">
        <f>IF(E10&gt;=0,E10,"")</f>
        <v>20</v>
      </c>
      <c r="N10" s="8">
        <f>IF(I10&gt;=0,I10,"")</f>
        <v>30</v>
      </c>
      <c r="O10" s="8">
        <f t="shared" si="2"/>
        <v>50</v>
      </c>
      <c r="P10" s="8">
        <f t="shared" ref="P10:P14" si="3">O10*$P$9/($P$9+$Q$9)</f>
        <v>24.193548387096776</v>
      </c>
      <c r="Q10" s="8">
        <f t="shared" ref="Q10:Q14" si="4">O10*$Q$9/($P$9+$Q$9)</f>
        <v>25.806451612903224</v>
      </c>
      <c r="R10" s="8"/>
      <c r="S10" s="31"/>
      <c r="T10" s="32"/>
      <c r="U10" s="33"/>
      <c r="W10" s="64"/>
    </row>
    <row r="11" spans="1:23" ht="13.5" customHeight="1" x14ac:dyDescent="0.2">
      <c r="A11" s="52" t="s">
        <v>8</v>
      </c>
      <c r="B11" s="53"/>
      <c r="C11" s="32"/>
      <c r="D11" s="32"/>
      <c r="E11" s="13">
        <v>30</v>
      </c>
      <c r="F11" s="8"/>
      <c r="G11" s="32"/>
      <c r="H11" s="32"/>
      <c r="I11" s="14">
        <v>40</v>
      </c>
      <c r="J11" s="7"/>
      <c r="K11" s="8">
        <f t="shared" si="0"/>
        <v>0</v>
      </c>
      <c r="L11" s="8">
        <f t="shared" si="1"/>
        <v>0</v>
      </c>
      <c r="M11" s="8">
        <f t="shared" ref="M11:M14" si="5">IF(E11&gt;=0,E11,"")</f>
        <v>30</v>
      </c>
      <c r="N11" s="8">
        <f t="shared" ref="N11:N14" si="6">IF(I11&gt;=0,I11,"")</f>
        <v>40</v>
      </c>
      <c r="O11" s="8">
        <f t="shared" si="2"/>
        <v>70</v>
      </c>
      <c r="P11" s="8">
        <f t="shared" si="3"/>
        <v>33.87096774193548</v>
      </c>
      <c r="Q11" s="8">
        <f t="shared" si="4"/>
        <v>36.12903225806452</v>
      </c>
      <c r="R11" s="8"/>
      <c r="S11" s="31"/>
      <c r="T11" s="32"/>
      <c r="U11" s="33"/>
      <c r="W11" s="64"/>
    </row>
    <row r="12" spans="1:23" ht="14.45" customHeight="1" x14ac:dyDescent="0.2">
      <c r="A12" s="52" t="s">
        <v>9</v>
      </c>
      <c r="B12" s="53"/>
      <c r="C12" s="32"/>
      <c r="D12" s="32"/>
      <c r="E12" s="13">
        <v>40</v>
      </c>
      <c r="F12" s="8"/>
      <c r="G12" s="32"/>
      <c r="H12" s="32"/>
      <c r="I12" s="14">
        <v>60</v>
      </c>
      <c r="J12" s="7"/>
      <c r="K12" s="8">
        <f t="shared" si="0"/>
        <v>0</v>
      </c>
      <c r="L12" s="8">
        <f t="shared" si="1"/>
        <v>0</v>
      </c>
      <c r="M12" s="8">
        <f t="shared" si="5"/>
        <v>40</v>
      </c>
      <c r="N12" s="8">
        <f t="shared" si="6"/>
        <v>60</v>
      </c>
      <c r="O12" s="8">
        <f t="shared" si="2"/>
        <v>100</v>
      </c>
      <c r="P12" s="8">
        <f t="shared" si="3"/>
        <v>48.387096774193552</v>
      </c>
      <c r="Q12" s="8">
        <f t="shared" si="4"/>
        <v>51.612903225806448</v>
      </c>
      <c r="R12" s="8"/>
      <c r="S12" s="31"/>
      <c r="T12" s="32"/>
      <c r="U12" s="33"/>
      <c r="W12" s="64"/>
    </row>
    <row r="13" spans="1:23" ht="14.45" customHeight="1" x14ac:dyDescent="0.2">
      <c r="A13" s="52" t="s">
        <v>11</v>
      </c>
      <c r="B13" s="53"/>
      <c r="C13" s="32"/>
      <c r="D13" s="32"/>
      <c r="E13" s="13">
        <v>60</v>
      </c>
      <c r="F13" s="8"/>
      <c r="G13" s="32"/>
      <c r="H13" s="32"/>
      <c r="I13" s="14">
        <v>29</v>
      </c>
      <c r="J13" s="7"/>
      <c r="K13" s="8">
        <f t="shared" si="0"/>
        <v>0</v>
      </c>
      <c r="L13" s="8">
        <f t="shared" si="1"/>
        <v>0</v>
      </c>
      <c r="M13" s="8">
        <f t="shared" si="5"/>
        <v>60</v>
      </c>
      <c r="N13" s="8">
        <f t="shared" si="6"/>
        <v>29</v>
      </c>
      <c r="O13" s="8">
        <f t="shared" si="2"/>
        <v>89</v>
      </c>
      <c r="P13" s="8">
        <f t="shared" si="3"/>
        <v>43.064516129032256</v>
      </c>
      <c r="Q13" s="8">
        <f t="shared" si="4"/>
        <v>45.935483870967744</v>
      </c>
      <c r="R13" s="8"/>
      <c r="S13" s="31"/>
      <c r="T13" s="32"/>
      <c r="U13" s="33"/>
      <c r="W13" s="64"/>
    </row>
    <row r="14" spans="1:23" ht="14.45" customHeight="1" x14ac:dyDescent="0.2">
      <c r="A14" s="52" t="s">
        <v>12</v>
      </c>
      <c r="B14" s="53"/>
      <c r="C14" s="32"/>
      <c r="D14" s="32"/>
      <c r="E14" s="13">
        <v>0</v>
      </c>
      <c r="F14" s="8"/>
      <c r="G14" s="32"/>
      <c r="H14" s="32"/>
      <c r="I14" s="14">
        <v>1</v>
      </c>
      <c r="J14" s="7"/>
      <c r="K14" s="8">
        <f t="shared" si="0"/>
        <v>0</v>
      </c>
      <c r="L14" s="8">
        <f t="shared" si="1"/>
        <v>0</v>
      </c>
      <c r="M14" s="8">
        <f t="shared" si="5"/>
        <v>0</v>
      </c>
      <c r="N14" s="8">
        <f t="shared" si="6"/>
        <v>1</v>
      </c>
      <c r="O14" s="8">
        <f t="shared" si="2"/>
        <v>1</v>
      </c>
      <c r="P14" s="8">
        <f t="shared" si="3"/>
        <v>0.4838709677419355</v>
      </c>
      <c r="Q14" s="8">
        <f t="shared" si="4"/>
        <v>0.5161290322580645</v>
      </c>
      <c r="R14" s="8"/>
      <c r="S14" s="31"/>
      <c r="T14" s="32"/>
      <c r="U14" s="33"/>
      <c r="W14" s="64"/>
    </row>
    <row r="15" spans="1:23" ht="15" x14ac:dyDescent="0.2">
      <c r="A15" s="48" t="s">
        <v>27</v>
      </c>
      <c r="B15" s="48"/>
      <c r="C15" s="48"/>
      <c r="D15" s="48"/>
      <c r="E15" s="48"/>
      <c r="F15" s="48"/>
      <c r="G15" s="48"/>
      <c r="H15" s="48"/>
      <c r="I15" s="48"/>
      <c r="J15" s="48"/>
      <c r="K15" s="48"/>
      <c r="L15" s="48"/>
      <c r="M15" s="48"/>
      <c r="N15" s="48"/>
      <c r="O15" s="48"/>
      <c r="P15" s="48"/>
      <c r="Q15" s="48"/>
      <c r="R15" s="48"/>
      <c r="S15" s="48"/>
      <c r="T15" s="48"/>
      <c r="U15" s="48"/>
      <c r="V15" s="48"/>
      <c r="W15" s="64"/>
    </row>
    <row r="16" spans="1:23" ht="27" customHeight="1" x14ac:dyDescent="0.2">
      <c r="A16" s="49" t="s">
        <v>3</v>
      </c>
      <c r="B16" s="49"/>
      <c r="C16" s="13">
        <v>0.03</v>
      </c>
      <c r="D16" s="32"/>
      <c r="E16" s="13">
        <v>150</v>
      </c>
      <c r="F16" s="8"/>
      <c r="G16" s="14">
        <v>0.02</v>
      </c>
      <c r="H16" s="32"/>
      <c r="I16" s="14">
        <v>160</v>
      </c>
      <c r="J16" s="7"/>
      <c r="K16" s="8">
        <f t="shared" ref="K16:K24" si="7">C16-G16</f>
        <v>9.9999999999999985E-3</v>
      </c>
      <c r="L16" s="8">
        <f t="shared" ref="L16:L24" si="8">SQRT((((E16-1)*D16*D16)+((I16-1)*H16*H16))/(E16+I16-2))</f>
        <v>0</v>
      </c>
      <c r="M16" s="8"/>
      <c r="N16" s="8"/>
      <c r="O16" s="8">
        <f t="shared" si="2"/>
        <v>310</v>
      </c>
      <c r="P16" s="8">
        <f>C16*E16</f>
        <v>4.5</v>
      </c>
      <c r="Q16" s="8">
        <f>G16*I16</f>
        <v>3.2</v>
      </c>
      <c r="R16" s="8">
        <f>(P16+Q16)/(E16+I16)</f>
        <v>2.4838709677419354E-2</v>
      </c>
      <c r="S16" s="34">
        <f>IF(E16&gt;0,(ABS(K16)/SQRT((R16*(1-R16))*((1/E16)+(1/I16)))),"")</f>
        <v>0.56535603384026223</v>
      </c>
      <c r="T16" s="35">
        <f t="shared" ref="T16:T24" si="9">IF(E16&gt;0,E16+I16-2,"")</f>
        <v>308</v>
      </c>
      <c r="U16" s="36">
        <f t="shared" ref="U16:U24" si="10">IF(E16&gt;0,TDIST(ABS(S16),T16,2),"")</f>
        <v>0.57224321185823068</v>
      </c>
      <c r="W16" s="64"/>
    </row>
    <row r="17" spans="1:22" ht="29.25" customHeight="1" x14ac:dyDescent="0.2">
      <c r="A17" s="49" t="s">
        <v>28</v>
      </c>
      <c r="B17" s="49"/>
      <c r="C17" s="13">
        <v>0.01</v>
      </c>
      <c r="D17" s="32"/>
      <c r="E17" s="13">
        <v>150</v>
      </c>
      <c r="F17" s="8"/>
      <c r="G17" s="14">
        <v>0.01</v>
      </c>
      <c r="H17" s="32"/>
      <c r="I17" s="14">
        <v>160</v>
      </c>
      <c r="J17" s="7"/>
      <c r="K17" s="8">
        <f t="shared" si="7"/>
        <v>0</v>
      </c>
      <c r="L17" s="8">
        <f t="shared" si="8"/>
        <v>0</v>
      </c>
      <c r="M17" s="8"/>
      <c r="N17" s="8"/>
      <c r="O17" s="8">
        <f t="shared" si="2"/>
        <v>310</v>
      </c>
      <c r="P17" s="8">
        <f>C17*E17</f>
        <v>1.5</v>
      </c>
      <c r="Q17" s="8">
        <f>G17*I17</f>
        <v>1.6</v>
      </c>
      <c r="R17" s="8">
        <f>(P17+Q17)/(E17+I17)</f>
        <v>0.01</v>
      </c>
      <c r="S17" s="34">
        <f>IF(E17&gt;0,(ABS(K17)/SQRT((R17*(1-R17))*((1/E17)+(1/I17)))),"")</f>
        <v>0</v>
      </c>
      <c r="T17" s="35">
        <f t="shared" si="9"/>
        <v>308</v>
      </c>
      <c r="U17" s="36">
        <f t="shared" si="10"/>
        <v>1</v>
      </c>
    </row>
    <row r="18" spans="1:22" ht="14.45" customHeight="1" x14ac:dyDescent="0.2">
      <c r="A18" s="60" t="s">
        <v>13</v>
      </c>
      <c r="B18" s="61"/>
      <c r="C18" s="15">
        <v>0.02</v>
      </c>
      <c r="D18" s="13">
        <v>0.01</v>
      </c>
      <c r="E18" s="13">
        <v>150</v>
      </c>
      <c r="F18" s="8"/>
      <c r="G18" s="16">
        <v>0</v>
      </c>
      <c r="H18" s="14">
        <v>5.0000000000000001E-3</v>
      </c>
      <c r="I18" s="14">
        <v>160</v>
      </c>
      <c r="J18" s="7"/>
      <c r="K18" s="8">
        <f t="shared" si="7"/>
        <v>0.02</v>
      </c>
      <c r="L18" s="8">
        <f t="shared" si="8"/>
        <v>7.8283119209997965E-3</v>
      </c>
      <c r="M18" s="8"/>
      <c r="N18" s="8"/>
      <c r="O18" s="8">
        <f t="shared" si="2"/>
        <v>310</v>
      </c>
      <c r="P18" s="8"/>
      <c r="Q18" s="8"/>
      <c r="R18" s="8"/>
      <c r="S18" s="34">
        <f>IF(I18&gt;0,(ABS(K18)/(L18*SQRT((1/E18)+(1/I18)))),"")</f>
        <v>22.479500025230092</v>
      </c>
      <c r="T18" s="35">
        <f t="shared" si="9"/>
        <v>308</v>
      </c>
      <c r="U18" s="36">
        <f t="shared" si="10"/>
        <v>6.5419010170560059E-67</v>
      </c>
    </row>
    <row r="19" spans="1:22" ht="27.75" customHeight="1" x14ac:dyDescent="0.2">
      <c r="A19" s="49" t="s">
        <v>29</v>
      </c>
      <c r="B19" s="49"/>
      <c r="C19" s="13">
        <v>0.2</v>
      </c>
      <c r="D19" s="32"/>
      <c r="E19" s="13">
        <v>150</v>
      </c>
      <c r="F19" s="8"/>
      <c r="G19" s="14">
        <v>0.15</v>
      </c>
      <c r="H19" s="32"/>
      <c r="I19" s="14">
        <v>160</v>
      </c>
      <c r="J19" s="7"/>
      <c r="K19" s="8">
        <f t="shared" si="7"/>
        <v>5.0000000000000017E-2</v>
      </c>
      <c r="L19" s="8">
        <f t="shared" si="8"/>
        <v>0</v>
      </c>
      <c r="M19" s="8"/>
      <c r="N19" s="8"/>
      <c r="O19" s="8">
        <f t="shared" si="2"/>
        <v>310</v>
      </c>
      <c r="P19" s="8">
        <f>C19*E19</f>
        <v>30</v>
      </c>
      <c r="Q19" s="8">
        <f>G19*I19</f>
        <v>24</v>
      </c>
      <c r="R19" s="8">
        <f>(P19+Q19)/(E19+I19)</f>
        <v>0.17419354838709677</v>
      </c>
      <c r="S19" s="34">
        <f>IF(E19&gt;0,(ABS(K19)/SQRT((R19*(1-R19))*((1/E19)+(1/I19)))),"")</f>
        <v>1.1599509089229216</v>
      </c>
      <c r="T19" s="35">
        <f t="shared" si="9"/>
        <v>308</v>
      </c>
      <c r="U19" s="36">
        <f t="shared" si="10"/>
        <v>0.24696716304794045</v>
      </c>
    </row>
    <row r="20" spans="1:22" ht="14.45" customHeight="1" x14ac:dyDescent="0.2">
      <c r="A20" s="60" t="s">
        <v>13</v>
      </c>
      <c r="B20" s="61"/>
      <c r="C20" s="13">
        <v>0.1</v>
      </c>
      <c r="D20" s="13">
        <v>0.11</v>
      </c>
      <c r="E20" s="13">
        <v>150</v>
      </c>
      <c r="F20" s="8"/>
      <c r="G20" s="14">
        <v>0.12</v>
      </c>
      <c r="H20" s="14">
        <v>0.08</v>
      </c>
      <c r="I20" s="14">
        <v>160</v>
      </c>
      <c r="J20" s="7"/>
      <c r="K20" s="8">
        <f t="shared" si="7"/>
        <v>-1.999999999999999E-2</v>
      </c>
      <c r="L20" s="8">
        <f t="shared" si="8"/>
        <v>9.5694657805269007E-2</v>
      </c>
      <c r="M20" s="8"/>
      <c r="N20" s="8"/>
      <c r="O20" s="8">
        <f t="shared" si="2"/>
        <v>310</v>
      </c>
      <c r="P20" s="8"/>
      <c r="Q20" s="8"/>
      <c r="R20" s="8"/>
      <c r="S20" s="34">
        <f>IF(I20&gt;0,(ABS(K20)/(L20*SQRT((1/E20)+(1/I20)))),"")</f>
        <v>1.838937951831356</v>
      </c>
      <c r="T20" s="35">
        <f t="shared" si="9"/>
        <v>308</v>
      </c>
      <c r="U20" s="36">
        <f t="shared" si="10"/>
        <v>6.6886864234291854E-2</v>
      </c>
    </row>
    <row r="21" spans="1:22" ht="39.75" customHeight="1" x14ac:dyDescent="0.2">
      <c r="A21" s="49" t="s">
        <v>30</v>
      </c>
      <c r="B21" s="49"/>
      <c r="C21" s="15">
        <v>0.1</v>
      </c>
      <c r="D21" s="32"/>
      <c r="E21" s="13">
        <v>150</v>
      </c>
      <c r="F21" s="8"/>
      <c r="G21" s="14">
        <v>0.08</v>
      </c>
      <c r="H21" s="32"/>
      <c r="I21" s="14">
        <v>160</v>
      </c>
      <c r="J21" s="7"/>
      <c r="K21" s="8">
        <f t="shared" si="7"/>
        <v>2.0000000000000004E-2</v>
      </c>
      <c r="L21" s="8">
        <f t="shared" si="8"/>
        <v>0</v>
      </c>
      <c r="M21" s="8"/>
      <c r="N21" s="8"/>
      <c r="O21" s="8">
        <f t="shared" si="2"/>
        <v>310</v>
      </c>
      <c r="P21" s="8">
        <f>C21*E21</f>
        <v>15</v>
      </c>
      <c r="Q21" s="8">
        <f>G21*I21</f>
        <v>12.8</v>
      </c>
      <c r="R21" s="8">
        <f>(P21+Q21)/(E21+I21)</f>
        <v>8.9677419354838708E-2</v>
      </c>
      <c r="S21" s="34">
        <f>IF(E21&gt;0,(ABS(K21)/SQRT((R21*(1-R21))*((1/E21)+(1/I21)))),"")</f>
        <v>0.6159075966855434</v>
      </c>
      <c r="T21" s="35">
        <f t="shared" si="9"/>
        <v>308</v>
      </c>
      <c r="U21" s="36">
        <f t="shared" si="10"/>
        <v>0.53841038947037601</v>
      </c>
    </row>
    <row r="22" spans="1:22" ht="14.45" customHeight="1" x14ac:dyDescent="0.2">
      <c r="A22" s="60" t="s">
        <v>13</v>
      </c>
      <c r="B22" s="61"/>
      <c r="C22" s="13">
        <v>0.1</v>
      </c>
      <c r="D22" s="13">
        <v>0.22</v>
      </c>
      <c r="E22" s="13">
        <v>150</v>
      </c>
      <c r="F22" s="8"/>
      <c r="G22" s="14">
        <v>0.09</v>
      </c>
      <c r="H22" s="14">
        <v>0.08</v>
      </c>
      <c r="I22" s="14">
        <v>160</v>
      </c>
      <c r="J22" s="7"/>
      <c r="K22" s="8">
        <f t="shared" si="7"/>
        <v>1.0000000000000009E-2</v>
      </c>
      <c r="L22" s="8">
        <f t="shared" si="8"/>
        <v>0.16345697237555154</v>
      </c>
      <c r="M22" s="8"/>
      <c r="N22" s="8"/>
      <c r="O22" s="8">
        <f t="shared" si="2"/>
        <v>310</v>
      </c>
      <c r="P22" s="8"/>
      <c r="Q22" s="8"/>
      <c r="R22" s="8"/>
      <c r="S22" s="34">
        <f>IF(I22&gt;0,(ABS(K22)/(L22*SQRT((1/E22)+(1/I22)))),"")</f>
        <v>0.53829621174344322</v>
      </c>
      <c r="T22" s="35">
        <f t="shared" si="9"/>
        <v>308</v>
      </c>
      <c r="U22" s="36">
        <f t="shared" si="10"/>
        <v>0.59076135406123509</v>
      </c>
    </row>
    <row r="23" spans="1:22" ht="46.5" customHeight="1" x14ac:dyDescent="0.2">
      <c r="A23" s="59" t="s">
        <v>31</v>
      </c>
      <c r="B23" s="59"/>
      <c r="C23" s="13">
        <v>0.15</v>
      </c>
      <c r="D23" s="32"/>
      <c r="E23" s="13">
        <v>150</v>
      </c>
      <c r="F23" s="8"/>
      <c r="G23" s="16">
        <v>0.12</v>
      </c>
      <c r="H23" s="32"/>
      <c r="I23" s="14">
        <v>160</v>
      </c>
      <c r="J23" s="7"/>
      <c r="K23" s="8">
        <f t="shared" si="7"/>
        <v>0.03</v>
      </c>
      <c r="L23" s="8">
        <f t="shared" si="8"/>
        <v>0</v>
      </c>
      <c r="M23" s="8"/>
      <c r="N23" s="8"/>
      <c r="O23" s="8">
        <f t="shared" si="2"/>
        <v>310</v>
      </c>
      <c r="P23" s="8">
        <f>C23*E23</f>
        <v>22.5</v>
      </c>
      <c r="Q23" s="8">
        <f>G23*I23</f>
        <v>19.2</v>
      </c>
      <c r="R23" s="8">
        <f>(P23+Q23)/(E23+I23)</f>
        <v>0.13451612903225807</v>
      </c>
      <c r="S23" s="34">
        <f>IF(E23&gt;0,(ABS(K23)/SQRT((R23*(1-R23))*((1/E23)+(1/I23)))),"")</f>
        <v>0.77362297456660634</v>
      </c>
      <c r="T23" s="35">
        <f t="shared" si="9"/>
        <v>308</v>
      </c>
      <c r="U23" s="36">
        <f t="shared" si="10"/>
        <v>0.43974714285577776</v>
      </c>
    </row>
    <row r="24" spans="1:22" ht="15" customHeight="1" thickBot="1" x14ac:dyDescent="0.25">
      <c r="A24" s="62" t="s">
        <v>13</v>
      </c>
      <c r="B24" s="63"/>
      <c r="C24" s="18">
        <v>0.2</v>
      </c>
      <c r="D24" s="18">
        <v>0.1</v>
      </c>
      <c r="E24" s="18">
        <v>150</v>
      </c>
      <c r="F24" s="3"/>
      <c r="G24" s="19">
        <v>0.3</v>
      </c>
      <c r="H24" s="19">
        <v>0.2</v>
      </c>
      <c r="I24" s="19">
        <v>160</v>
      </c>
      <c r="J24" s="10"/>
      <c r="K24" s="3">
        <f t="shared" si="7"/>
        <v>-9.9999999999999978E-2</v>
      </c>
      <c r="L24" s="3">
        <f t="shared" si="8"/>
        <v>0.15964652513291039</v>
      </c>
      <c r="M24" s="3"/>
      <c r="N24" s="3"/>
      <c r="O24" s="3">
        <f t="shared" si="2"/>
        <v>310</v>
      </c>
      <c r="P24" s="3"/>
      <c r="Q24" s="3"/>
      <c r="R24" s="3"/>
      <c r="S24" s="39">
        <f>IF(I24&gt;0,(ABS(K24)/(L24*SQRT((1/E24)+(1/I24)))),"")</f>
        <v>5.5114427914769299</v>
      </c>
      <c r="T24" s="40">
        <f t="shared" si="9"/>
        <v>308</v>
      </c>
      <c r="U24" s="41">
        <f t="shared" si="10"/>
        <v>7.530479979947939E-8</v>
      </c>
      <c r="V24" s="2"/>
    </row>
    <row r="25" spans="1:22" ht="45.6" customHeight="1" x14ac:dyDescent="0.2">
      <c r="A25" s="58" t="s">
        <v>32</v>
      </c>
      <c r="B25" s="58"/>
      <c r="C25" s="58"/>
      <c r="D25" s="58"/>
      <c r="E25" s="58"/>
      <c r="F25" s="58"/>
      <c r="G25" s="58"/>
      <c r="H25" s="58"/>
      <c r="I25" s="58"/>
      <c r="J25" s="58"/>
      <c r="K25" s="58"/>
      <c r="L25" s="58"/>
      <c r="M25" s="58"/>
      <c r="N25" s="58"/>
      <c r="O25" s="58"/>
      <c r="P25" s="58"/>
      <c r="Q25" s="58"/>
      <c r="R25" s="58"/>
      <c r="S25" s="58"/>
      <c r="T25" s="58"/>
      <c r="U25" s="58"/>
      <c r="V25" s="58"/>
    </row>
    <row r="26" spans="1:22" ht="56.25" customHeight="1" x14ac:dyDescent="0.2">
      <c r="A26" s="55" t="s">
        <v>33</v>
      </c>
      <c r="B26" s="55"/>
      <c r="C26" s="55"/>
      <c r="D26" s="55"/>
      <c r="E26" s="55"/>
      <c r="F26" s="55"/>
      <c r="G26" s="55"/>
      <c r="H26" s="55"/>
      <c r="I26" s="55"/>
      <c r="J26" s="55"/>
      <c r="K26" s="55"/>
      <c r="L26" s="55"/>
      <c r="M26" s="55"/>
      <c r="N26" s="55"/>
      <c r="O26" s="55"/>
      <c r="P26" s="55"/>
      <c r="Q26" s="55"/>
      <c r="R26" s="55"/>
      <c r="S26" s="55"/>
      <c r="T26" s="55"/>
      <c r="U26" s="55"/>
      <c r="V26" s="55"/>
    </row>
    <row r="27" spans="1:22" ht="30" customHeight="1" x14ac:dyDescent="0.2">
      <c r="A27" s="56" t="s">
        <v>34</v>
      </c>
      <c r="B27" s="57"/>
      <c r="C27" s="57"/>
      <c r="D27" s="57"/>
      <c r="E27" s="57"/>
      <c r="F27" s="57"/>
      <c r="G27" s="57"/>
      <c r="H27" s="57"/>
      <c r="I27" s="57"/>
      <c r="J27" s="57"/>
      <c r="K27" s="57"/>
      <c r="L27" s="57"/>
      <c r="M27" s="57"/>
      <c r="N27" s="57"/>
      <c r="O27" s="57"/>
      <c r="P27" s="57"/>
      <c r="Q27" s="57"/>
      <c r="R27" s="57"/>
      <c r="S27" s="57"/>
      <c r="T27" s="57"/>
      <c r="U27" s="57"/>
      <c r="V27" s="57"/>
    </row>
    <row r="28" spans="1:22" ht="15" customHeight="1" x14ac:dyDescent="0.2">
      <c r="A28" s="46" t="s">
        <v>35</v>
      </c>
      <c r="B28" s="46"/>
      <c r="C28" s="46"/>
      <c r="D28" s="46"/>
      <c r="E28" s="46"/>
      <c r="F28" s="46"/>
      <c r="G28" s="46"/>
      <c r="H28" s="46"/>
    </row>
    <row r="29" spans="1:22" ht="15" customHeight="1" x14ac:dyDescent="0.2">
      <c r="A29" s="46" t="s">
        <v>36</v>
      </c>
      <c r="B29" s="46"/>
      <c r="C29" s="46"/>
      <c r="D29" s="46"/>
      <c r="E29" s="46"/>
      <c r="F29" s="46"/>
      <c r="G29" s="46"/>
      <c r="H29" s="46"/>
      <c r="I29" s="46"/>
      <c r="J29" s="46"/>
      <c r="K29" s="46"/>
      <c r="L29" s="46"/>
      <c r="M29" s="46"/>
      <c r="N29" s="46"/>
      <c r="O29" s="46"/>
      <c r="P29" s="46"/>
      <c r="Q29" s="46"/>
      <c r="R29" s="46"/>
      <c r="S29" s="46"/>
      <c r="T29" s="46"/>
    </row>
    <row r="30" spans="1:22" x14ac:dyDescent="0.2">
      <c r="A30" s="54" t="s">
        <v>37</v>
      </c>
      <c r="B30" s="54"/>
    </row>
  </sheetData>
  <mergeCells count="32">
    <mergeCell ref="A5:V5"/>
    <mergeCell ref="A1:G1"/>
    <mergeCell ref="H1:S1"/>
    <mergeCell ref="A2:B2"/>
    <mergeCell ref="A3:B3"/>
    <mergeCell ref="A4:B4"/>
    <mergeCell ref="A13:B13"/>
    <mergeCell ref="A14:B14"/>
    <mergeCell ref="A15:V15"/>
    <mergeCell ref="A16:B16"/>
    <mergeCell ref="A6:B6"/>
    <mergeCell ref="A7:B7"/>
    <mergeCell ref="A8:B8"/>
    <mergeCell ref="A9:B9"/>
    <mergeCell ref="A10:B10"/>
    <mergeCell ref="A11:B11"/>
    <mergeCell ref="A29:T29"/>
    <mergeCell ref="A30:B30"/>
    <mergeCell ref="W9:W16"/>
    <mergeCell ref="A23:B23"/>
    <mergeCell ref="A24:B24"/>
    <mergeCell ref="A25:V25"/>
    <mergeCell ref="A26:V26"/>
    <mergeCell ref="A27:V27"/>
    <mergeCell ref="A28:H28"/>
    <mergeCell ref="A17:B17"/>
    <mergeCell ref="A18:B18"/>
    <mergeCell ref="A19:B19"/>
    <mergeCell ref="A20:B20"/>
    <mergeCell ref="A21:B21"/>
    <mergeCell ref="A22:B22"/>
    <mergeCell ref="A12:B12"/>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8A92E4224C3141AABBF62BE5858EE5" ma:contentTypeVersion="0" ma:contentTypeDescription="Create a new document." ma:contentTypeScope="" ma:versionID="141bf78f548765e2ba1c7f240302656e">
  <xsd:schema xmlns:xsd="http://www.w3.org/2001/XMLSchema" xmlns:xs="http://www.w3.org/2001/XMLSchema" xmlns:p="http://schemas.microsoft.com/office/2006/metadata/properties" targetNamespace="http://schemas.microsoft.com/office/2006/metadata/properties" ma:root="true" ma:fieldsID="217e915b104c872f8e3ffd2912cab17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GranteeID"/>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E6A651-70DF-41BF-82D1-24FB6966DE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8614CD-5E5F-4104-B575-10C6A6F611CB}">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8DFE043-35FD-4585-A56E-BBA703186E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Sample - pooled across cohorts</vt:lpstr>
      <vt:lpstr>Example</vt:lpstr>
      <vt:lpstr>Example!Print_Area</vt:lpstr>
      <vt:lpstr>'Sample - pooled across cohorts'!Print_Area</vt:lpstr>
      <vt:lpstr>TitleRegion1.a4.v24.2</vt:lpstr>
      <vt:lpstr>TitleRegion1.a4.v25.1</vt:lpstr>
    </vt:vector>
  </TitlesOfParts>
  <Company>Mathematica,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Baseline Equivalence Characteristics</dc:title>
  <dc:subject>Teen Pregnancy Prevention</dc:subject>
  <dc:creator>Mathematica Policy Research</dc:creator>
  <cp:keywords>baseline data, demographics, behavioral performance measures</cp:keywords>
  <cp:lastModifiedBy>Julia Goodwin</cp:lastModifiedBy>
  <cp:lastPrinted>2015-10-23T14:58:13Z</cp:lastPrinted>
  <dcterms:created xsi:type="dcterms:W3CDTF">2011-07-27T18:00:25Z</dcterms:created>
  <dcterms:modified xsi:type="dcterms:W3CDTF">2016-05-23T17:35:16Z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0x010100628A92E4224C3141AABBF62BE5858EE5</vt:lpwstr>
  </property>
</Properties>
</file>